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Laczynska\OneDrive - Eduwarszawa\Pulpit\BIP 2025\"/>
    </mc:Choice>
  </mc:AlternateContent>
  <xr:revisionPtr revIDLastSave="0" documentId="13_ncr:1_{2BC7D9F3-9F23-421A-BD52-6A9EF7741931}" xr6:coauthVersionLast="47" xr6:coauthVersionMax="47" xr10:uidLastSave="{00000000-0000-0000-0000-000000000000}"/>
  <bookViews>
    <workbookView xWindow="-120" yWindow="-120" windowWidth="19440" windowHeight="13920" tabRatio="601" xr2:uid="{00000000-000D-0000-FFFF-FFFF00000000}"/>
  </bookViews>
  <sheets>
    <sheet name="2024_2025" sheetId="9" r:id="rId1"/>
    <sheet name="2023_2024" sheetId="1" r:id="rId2"/>
    <sheet name="2022_2023" sheetId="8" r:id="rId3"/>
    <sheet name="2020_2021" sheetId="7" r:id="rId4"/>
    <sheet name="2019_2020" sheetId="4" r:id="rId5"/>
  </sheets>
  <definedNames>
    <definedName name="_xlnm.Print_Area" localSheetId="1">'2023_2024'!$A$1:$U$56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9" l="1"/>
  <c r="F20" i="9"/>
  <c r="G15" i="9"/>
  <c r="F15" i="9"/>
  <c r="G10" i="9"/>
  <c r="F10" i="9"/>
  <c r="O41" i="9"/>
  <c r="N41" i="9"/>
  <c r="M41" i="9"/>
  <c r="L41" i="9"/>
  <c r="K41" i="9" s="1"/>
  <c r="M40" i="9"/>
  <c r="L40" i="9"/>
  <c r="G40" i="9"/>
  <c r="F40" i="9"/>
  <c r="K39" i="9"/>
  <c r="K36" i="9"/>
  <c r="M35" i="9"/>
  <c r="L35" i="9"/>
  <c r="G35" i="9"/>
  <c r="F35" i="9"/>
  <c r="K34" i="9"/>
  <c r="K33" i="9"/>
  <c r="K32" i="9"/>
  <c r="K31" i="9"/>
  <c r="M30" i="9"/>
  <c r="L30" i="9"/>
  <c r="G30" i="9"/>
  <c r="F30" i="9"/>
  <c r="K29" i="9"/>
  <c r="K28" i="9"/>
  <c r="K27" i="9"/>
  <c r="K26" i="9"/>
  <c r="M25" i="9"/>
  <c r="L25" i="9"/>
  <c r="K25" i="9" s="1"/>
  <c r="G25" i="9"/>
  <c r="F25" i="9"/>
  <c r="K24" i="9"/>
  <c r="K23" i="9"/>
  <c r="K22" i="9"/>
  <c r="K21" i="9"/>
  <c r="M20" i="9"/>
  <c r="L20" i="9"/>
  <c r="K19" i="9"/>
  <c r="K18" i="9"/>
  <c r="K17" i="9"/>
  <c r="K16" i="9"/>
  <c r="M15" i="9"/>
  <c r="L15" i="9"/>
  <c r="K14" i="9"/>
  <c r="K13" i="9"/>
  <c r="K12" i="9"/>
  <c r="K11" i="9"/>
  <c r="M10" i="9"/>
  <c r="L10" i="9"/>
  <c r="G6" i="9"/>
  <c r="F6" i="9"/>
  <c r="K37" i="1"/>
  <c r="V29" i="1" a="1"/>
  <c r="V29" i="1" s="1"/>
  <c r="I42" i="1"/>
  <c r="H42" i="1"/>
  <c r="K10" i="9" l="1"/>
  <c r="E6" i="9"/>
  <c r="K15" i="9"/>
  <c r="K20" i="9"/>
  <c r="K35" i="9"/>
  <c r="K40" i="9"/>
  <c r="K30" i="9"/>
  <c r="E20" i="9"/>
  <c r="E10" i="9"/>
  <c r="E15" i="9"/>
  <c r="E25" i="9"/>
  <c r="E35" i="9"/>
  <c r="E40" i="9"/>
  <c r="E30" i="9"/>
  <c r="F41" i="9"/>
  <c r="G41" i="9"/>
  <c r="S48" i="1"/>
  <c r="R48" i="1"/>
  <c r="E41" i="9" l="1"/>
  <c r="T48" i="1"/>
  <c r="P45" i="8"/>
  <c r="O43" i="8"/>
  <c r="N43" i="8"/>
  <c r="I43" i="8"/>
  <c r="H43" i="8"/>
  <c r="M42" i="8"/>
  <c r="L42" i="8"/>
  <c r="K42" i="8"/>
  <c r="G42" i="8"/>
  <c r="F42" i="8"/>
  <c r="E42" i="8" s="1"/>
  <c r="K41" i="8"/>
  <c r="E41" i="8"/>
  <c r="K40" i="8"/>
  <c r="E40" i="8"/>
  <c r="K39" i="8"/>
  <c r="E39" i="8"/>
  <c r="K38" i="8"/>
  <c r="E38" i="8"/>
  <c r="K37" i="8"/>
  <c r="E37" i="8"/>
  <c r="K36" i="8"/>
  <c r="E36" i="8"/>
  <c r="M35" i="8"/>
  <c r="L35" i="8"/>
  <c r="K35" i="8"/>
  <c r="G35" i="8"/>
  <c r="F35" i="8"/>
  <c r="K34" i="8"/>
  <c r="E34" i="8"/>
  <c r="K33" i="8"/>
  <c r="E33" i="8"/>
  <c r="M32" i="8"/>
  <c r="K32" i="8" s="1"/>
  <c r="L32" i="8"/>
  <c r="G32" i="8"/>
  <c r="F32" i="8"/>
  <c r="E32" i="8" s="1"/>
  <c r="K31" i="8"/>
  <c r="E31" i="8"/>
  <c r="K30" i="8"/>
  <c r="E30" i="8"/>
  <c r="K29" i="8"/>
  <c r="E29" i="8"/>
  <c r="K28" i="8"/>
  <c r="E28" i="8"/>
  <c r="M27" i="8"/>
  <c r="K27" i="8" s="1"/>
  <c r="L27" i="8"/>
  <c r="G27" i="8"/>
  <c r="F27" i="8"/>
  <c r="E27" i="8" s="1"/>
  <c r="K26" i="8"/>
  <c r="E26" i="8"/>
  <c r="K25" i="8"/>
  <c r="E25" i="8"/>
  <c r="K24" i="8"/>
  <c r="E24" i="8"/>
  <c r="K23" i="8"/>
  <c r="E23" i="8"/>
  <c r="M22" i="8"/>
  <c r="L22" i="8"/>
  <c r="G22" i="8"/>
  <c r="F22" i="8"/>
  <c r="E22" i="8"/>
  <c r="K21" i="8"/>
  <c r="E21" i="8"/>
  <c r="K20" i="8"/>
  <c r="E20" i="8"/>
  <c r="K19" i="8"/>
  <c r="E19" i="8"/>
  <c r="K18" i="8"/>
  <c r="E18" i="8"/>
  <c r="M17" i="8"/>
  <c r="L17" i="8"/>
  <c r="G17" i="8"/>
  <c r="F17" i="8"/>
  <c r="E17" i="8" s="1"/>
  <c r="K16" i="8"/>
  <c r="E16" i="8"/>
  <c r="K15" i="8"/>
  <c r="E15" i="8"/>
  <c r="K14" i="8"/>
  <c r="E14" i="8"/>
  <c r="K13" i="8"/>
  <c r="E13" i="8"/>
  <c r="M12" i="8"/>
  <c r="L12" i="8"/>
  <c r="K12" i="8"/>
  <c r="G12" i="8"/>
  <c r="F12" i="8"/>
  <c r="E12" i="8" s="1"/>
  <c r="K11" i="8"/>
  <c r="E11" i="8"/>
  <c r="K10" i="8"/>
  <c r="E10" i="8"/>
  <c r="K9" i="8"/>
  <c r="K8" i="8"/>
  <c r="E8" i="8"/>
  <c r="M7" i="8"/>
  <c r="L7" i="8"/>
  <c r="G7" i="8"/>
  <c r="F7" i="8"/>
  <c r="K6" i="8"/>
  <c r="E6" i="8"/>
  <c r="K5" i="8"/>
  <c r="E5" i="8"/>
  <c r="K4" i="8"/>
  <c r="E4" i="8"/>
  <c r="K3" i="8"/>
  <c r="E3" i="8"/>
  <c r="L43" i="8" l="1"/>
  <c r="M43" i="8"/>
  <c r="K17" i="8"/>
  <c r="E7" i="8"/>
  <c r="G56" i="8" s="1"/>
  <c r="G55" i="8"/>
  <c r="G54" i="8"/>
  <c r="K22" i="8"/>
  <c r="E35" i="8"/>
  <c r="F48" i="8" s="1"/>
  <c r="F46" i="8"/>
  <c r="G51" i="8"/>
  <c r="G50" i="8"/>
  <c r="F43" i="8"/>
  <c r="E43" i="8" s="1"/>
  <c r="G49" i="8" s="1"/>
  <c r="K7" i="8"/>
  <c r="G43" i="8"/>
  <c r="G52" i="8" l="1"/>
  <c r="K43" i="8"/>
  <c r="G6" i="1"/>
  <c r="F6" i="1"/>
  <c r="G16" i="1"/>
  <c r="K25" i="1"/>
  <c r="K24" i="1"/>
  <c r="G41" i="1"/>
  <c r="F41" i="1"/>
  <c r="G36" i="1"/>
  <c r="F36" i="1"/>
  <c r="G31" i="1"/>
  <c r="F31" i="1"/>
  <c r="G26" i="1"/>
  <c r="F26" i="1"/>
  <c r="G21" i="1"/>
  <c r="F21" i="1"/>
  <c r="F16" i="1"/>
  <c r="G11" i="1"/>
  <c r="F11" i="1"/>
  <c r="M11" i="1"/>
  <c r="L11" i="1"/>
  <c r="K10" i="1"/>
  <c r="K9" i="1"/>
  <c r="K8" i="1"/>
  <c r="K7" i="1"/>
  <c r="O42" i="1"/>
  <c r="N42" i="1"/>
  <c r="F42" i="1" l="1"/>
  <c r="E21" i="1"/>
  <c r="G42" i="1"/>
  <c r="G53" i="1"/>
  <c r="E6" i="1"/>
  <c r="G54" i="1"/>
  <c r="E41" i="1"/>
  <c r="K11" i="1"/>
  <c r="E16" i="1"/>
  <c r="E11" i="1"/>
  <c r="E36" i="1"/>
  <c r="E26" i="1"/>
  <c r="E31" i="1"/>
  <c r="K15" i="1"/>
  <c r="K13" i="1"/>
  <c r="K14" i="1"/>
  <c r="K12" i="1"/>
  <c r="K18" i="1"/>
  <c r="E42" i="1" l="1"/>
  <c r="F45" i="1"/>
  <c r="G50" i="1"/>
  <c r="G49" i="1"/>
  <c r="F47" i="1"/>
  <c r="G51" i="1"/>
  <c r="G55" i="1"/>
  <c r="G46" i="7"/>
  <c r="F46" i="7"/>
  <c r="E45" i="7"/>
  <c r="E44" i="7"/>
  <c r="E43" i="7"/>
  <c r="E42" i="7"/>
  <c r="G41" i="7"/>
  <c r="F41" i="7"/>
  <c r="E40" i="7"/>
  <c r="E39" i="7"/>
  <c r="E38" i="7"/>
  <c r="E37" i="7"/>
  <c r="E36" i="7"/>
  <c r="E35" i="7"/>
  <c r="E34" i="7"/>
  <c r="G33" i="7"/>
  <c r="F33" i="7"/>
  <c r="E33" i="7" s="1"/>
  <c r="E32" i="7"/>
  <c r="E31" i="7"/>
  <c r="E30" i="7"/>
  <c r="E29" i="7"/>
  <c r="E28" i="7"/>
  <c r="E27" i="7"/>
  <c r="E26" i="7"/>
  <c r="G25" i="7"/>
  <c r="F25" i="7"/>
  <c r="E24" i="7"/>
  <c r="E23" i="7"/>
  <c r="G22" i="7"/>
  <c r="F22" i="7"/>
  <c r="E21" i="7"/>
  <c r="E20" i="7"/>
  <c r="E19" i="7"/>
  <c r="E18" i="7"/>
  <c r="G17" i="7"/>
  <c r="F17" i="7"/>
  <c r="E16" i="7"/>
  <c r="E15" i="7"/>
  <c r="E14" i="7"/>
  <c r="E13" i="7"/>
  <c r="G12" i="7"/>
  <c r="F12" i="7"/>
  <c r="E11" i="7"/>
  <c r="E10" i="7"/>
  <c r="E9" i="7"/>
  <c r="E8" i="7"/>
  <c r="G7" i="7"/>
  <c r="E7" i="7" s="1"/>
  <c r="F7" i="7"/>
  <c r="E6" i="7"/>
  <c r="E5" i="7"/>
  <c r="E4" i="7"/>
  <c r="E3" i="7"/>
  <c r="F47" i="7" l="1"/>
  <c r="I58" i="7"/>
  <c r="E41" i="7"/>
  <c r="H49" i="7" s="1"/>
  <c r="G48" i="1"/>
  <c r="E17" i="7"/>
  <c r="E25" i="7"/>
  <c r="E46" i="7"/>
  <c r="E12" i="7"/>
  <c r="I55" i="7" s="1"/>
  <c r="E22" i="7"/>
  <c r="G47" i="7"/>
  <c r="E47" i="7" l="1"/>
  <c r="I53" i="7" s="1"/>
  <c r="H52" i="7"/>
  <c r="H50" i="7"/>
  <c r="I60" i="7"/>
  <c r="I54" i="7"/>
  <c r="I56" i="7"/>
  <c r="K30" i="1"/>
  <c r="K29" i="1"/>
  <c r="L16" i="1"/>
  <c r="M16" i="1"/>
  <c r="M21" i="1"/>
  <c r="L21" i="1"/>
  <c r="K20" i="1"/>
  <c r="K19" i="1"/>
  <c r="K17" i="1"/>
  <c r="K21" i="1" l="1"/>
  <c r="K16" i="1"/>
  <c r="G47" i="4"/>
  <c r="F47" i="4"/>
  <c r="E46" i="4"/>
  <c r="E45" i="4"/>
  <c r="E44" i="4"/>
  <c r="E43" i="4"/>
  <c r="G42" i="4"/>
  <c r="F42" i="4"/>
  <c r="E42" i="4" s="1"/>
  <c r="E41" i="4"/>
  <c r="E40" i="4"/>
  <c r="E39" i="4"/>
  <c r="E38" i="4"/>
  <c r="E37" i="4"/>
  <c r="G36" i="4"/>
  <c r="F36" i="4"/>
  <c r="E35" i="4"/>
  <c r="E34" i="4"/>
  <c r="E33" i="4"/>
  <c r="E32" i="4"/>
  <c r="E31" i="4"/>
  <c r="E30" i="4"/>
  <c r="E29" i="4"/>
  <c r="G28" i="4"/>
  <c r="F28" i="4"/>
  <c r="E28" i="4" s="1"/>
  <c r="E27" i="4"/>
  <c r="E26" i="4"/>
  <c r="E25" i="4"/>
  <c r="E24" i="4"/>
  <c r="E23" i="4"/>
  <c r="E22" i="4"/>
  <c r="E21" i="4"/>
  <c r="G20" i="4"/>
  <c r="F20" i="4"/>
  <c r="E19" i="4"/>
  <c r="E18" i="4"/>
  <c r="G17" i="4"/>
  <c r="F17" i="4"/>
  <c r="E16" i="4"/>
  <c r="E15" i="4"/>
  <c r="E14" i="4"/>
  <c r="E13" i="4"/>
  <c r="G12" i="4"/>
  <c r="F12" i="4"/>
  <c r="E11" i="4"/>
  <c r="E10" i="4"/>
  <c r="E9" i="4"/>
  <c r="E8" i="4"/>
  <c r="G7" i="4"/>
  <c r="F7" i="4"/>
  <c r="E6" i="4"/>
  <c r="E5" i="4"/>
  <c r="E4" i="4"/>
  <c r="E3" i="4"/>
  <c r="E7" i="4" l="1"/>
  <c r="I56" i="4" s="1"/>
  <c r="E17" i="4"/>
  <c r="I59" i="4"/>
  <c r="E47" i="4"/>
  <c r="G48" i="4"/>
  <c r="E12" i="4"/>
  <c r="E20" i="4"/>
  <c r="F48" i="4"/>
  <c r="E36" i="4"/>
  <c r="H50" i="4" s="1"/>
  <c r="M36" i="1"/>
  <c r="L36" i="1"/>
  <c r="K35" i="1"/>
  <c r="L31" i="1"/>
  <c r="M31" i="1"/>
  <c r="M26" i="1"/>
  <c r="L26" i="1"/>
  <c r="K28" i="1"/>
  <c r="K27" i="1"/>
  <c r="K22" i="1"/>
  <c r="K32" i="1"/>
  <c r="K23" i="1"/>
  <c r="M41" i="1"/>
  <c r="L41" i="1"/>
  <c r="K33" i="1"/>
  <c r="K34" i="1"/>
  <c r="K40" i="1"/>
  <c r="H51" i="4" l="1"/>
  <c r="I55" i="4"/>
  <c r="I61" i="4"/>
  <c r="L42" i="1"/>
  <c r="M42" i="1"/>
  <c r="E48" i="4"/>
  <c r="I54" i="4" s="1"/>
  <c r="H53" i="4"/>
  <c r="I57" i="4"/>
  <c r="K26" i="1"/>
  <c r="K41" i="1"/>
  <c r="K31" i="1"/>
  <c r="K36" i="1"/>
  <c r="P44" i="1" l="1"/>
  <c r="K4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<sst xmlns="http://schemas.openxmlformats.org/spreadsheetml/2006/main" count="838" uniqueCount="305">
  <si>
    <t>L.p.</t>
  </si>
  <si>
    <t>klasa</t>
  </si>
  <si>
    <t>wychowawca</t>
  </si>
  <si>
    <t>zmiana</t>
  </si>
  <si>
    <t>RAZEM</t>
  </si>
  <si>
    <t>liczba uczn.</t>
  </si>
  <si>
    <t>I</t>
  </si>
  <si>
    <t>II</t>
  </si>
  <si>
    <t>l. chłopcy</t>
  </si>
  <si>
    <t>l.dziewczynki</t>
  </si>
  <si>
    <t>l.p.</t>
  </si>
  <si>
    <t>Dorota Fąfara</t>
  </si>
  <si>
    <t>Liczba dzieci w budynku B</t>
  </si>
  <si>
    <t xml:space="preserve">  OGÓŁEM w szkole</t>
  </si>
  <si>
    <t>Budynek B</t>
  </si>
  <si>
    <t>Liczba oddziałów w budynku B</t>
  </si>
  <si>
    <t>SALA</t>
  </si>
  <si>
    <t>Liczba dzieci w budynku A</t>
  </si>
  <si>
    <t>Aleksandra Dańczyszyn</t>
  </si>
  <si>
    <t>Marcin Iwanowicz</t>
  </si>
  <si>
    <t>liczba dzieci w klasach I - III</t>
  </si>
  <si>
    <t>Grażyna Szymańska</t>
  </si>
  <si>
    <t>`</t>
  </si>
  <si>
    <t>2010/2011</t>
  </si>
  <si>
    <t xml:space="preserve">Marzena Walczak </t>
  </si>
  <si>
    <t>Dorota Nieszczerzewicz</t>
  </si>
  <si>
    <t>Lidia Tobjasz</t>
  </si>
  <si>
    <t>klasy I - V :</t>
  </si>
  <si>
    <t>2011/2012</t>
  </si>
  <si>
    <t>Aleksandra Benedyczuk</t>
  </si>
  <si>
    <t>Małgorzata Własnowolska</t>
  </si>
  <si>
    <t>Bożena Dybowska</t>
  </si>
  <si>
    <t>Magdalena Sadowska-Jagiełło</t>
  </si>
  <si>
    <r>
      <t xml:space="preserve">liczba dzieci w klasach </t>
    </r>
    <r>
      <rPr>
        <b/>
        <sz val="12"/>
        <rFont val="Arial"/>
        <family val="2"/>
        <charset val="238"/>
      </rPr>
      <t>I - VIII</t>
    </r>
  </si>
  <si>
    <t>liczba dzieci w klasach IV - VIII</t>
  </si>
  <si>
    <t>Andrzej Knop</t>
  </si>
  <si>
    <t>Borys Ignatowski</t>
  </si>
  <si>
    <r>
      <t xml:space="preserve">liczba dzieci w klasach </t>
    </r>
    <r>
      <rPr>
        <b/>
        <sz val="12"/>
        <rFont val="Arial"/>
        <family val="2"/>
        <charset val="238"/>
      </rPr>
      <t>I - V</t>
    </r>
  </si>
  <si>
    <t>Edyta Antoniak</t>
  </si>
  <si>
    <t>Kamil Rzepczyński</t>
  </si>
  <si>
    <t>Anna Marzecka</t>
  </si>
  <si>
    <t>Mateusz Gacki</t>
  </si>
  <si>
    <t xml:space="preserve">Mariusz Moćko </t>
  </si>
  <si>
    <t>U2</t>
  </si>
  <si>
    <t>Janina Bartold-Brunejko</t>
  </si>
  <si>
    <t>Kamil Kucharski</t>
  </si>
  <si>
    <t>Kamil Marzec</t>
  </si>
  <si>
    <t>IIA pł.</t>
  </si>
  <si>
    <t>IID</t>
  </si>
  <si>
    <t>VIS</t>
  </si>
  <si>
    <t xml:space="preserve">VIID </t>
  </si>
  <si>
    <t>2012/2013</t>
  </si>
  <si>
    <t>Izabela Makuch</t>
  </si>
  <si>
    <t>Joanna Sągolewska</t>
  </si>
  <si>
    <t>Urszula Szokalska</t>
  </si>
  <si>
    <t>Anna Szymańska</t>
  </si>
  <si>
    <t>Anna Budzińska</t>
  </si>
  <si>
    <t>Aleksandra Skibińska</t>
  </si>
  <si>
    <t>Iwona Szuszman</t>
  </si>
  <si>
    <t>Katarzyna Starzyńska</t>
  </si>
  <si>
    <t>2013/2014</t>
  </si>
  <si>
    <t>VB</t>
  </si>
  <si>
    <t>VIIS</t>
  </si>
  <si>
    <t>VIIIA (2007)</t>
  </si>
  <si>
    <t>VIIIB (2007)</t>
  </si>
  <si>
    <t xml:space="preserve">VIIID </t>
  </si>
  <si>
    <t xml:space="preserve">VIIIE </t>
  </si>
  <si>
    <t>IS</t>
  </si>
  <si>
    <t xml:space="preserve">IA  </t>
  </si>
  <si>
    <t xml:space="preserve">IB </t>
  </si>
  <si>
    <t>IIIA pł.</t>
  </si>
  <si>
    <t>IIID</t>
  </si>
  <si>
    <t>IC</t>
  </si>
  <si>
    <t>klasy I - VIII sportowe:</t>
  </si>
  <si>
    <t>2006/2007</t>
  </si>
  <si>
    <t>2007/2008</t>
  </si>
  <si>
    <t>2008/2009</t>
  </si>
  <si>
    <t>2009
2010</t>
  </si>
  <si>
    <t>Ewa Stelmaszczyk</t>
  </si>
  <si>
    <t>Anna Sieklucka</t>
  </si>
  <si>
    <t>Edyta Karwowska</t>
  </si>
  <si>
    <t>Hanna Nowicka</t>
  </si>
  <si>
    <t>ROK SZKOLNY 2019/2020</t>
  </si>
  <si>
    <t>IA pł.</t>
  </si>
  <si>
    <t xml:space="preserve">IB  </t>
  </si>
  <si>
    <t xml:space="preserve">IC  </t>
  </si>
  <si>
    <t>I D</t>
  </si>
  <si>
    <t xml:space="preserve">IIB </t>
  </si>
  <si>
    <t xml:space="preserve">IIC </t>
  </si>
  <si>
    <t>IIIA(pł)</t>
  </si>
  <si>
    <t xml:space="preserve">IIIB  </t>
  </si>
  <si>
    <t xml:space="preserve">IIIC  </t>
  </si>
  <si>
    <t xml:space="preserve">Edyta Karwowska </t>
  </si>
  <si>
    <t xml:space="preserve">IIID  </t>
  </si>
  <si>
    <t xml:space="preserve">Hanna Nowicka </t>
  </si>
  <si>
    <t>Budynek A</t>
  </si>
  <si>
    <t>IVA</t>
  </si>
  <si>
    <t>IVB</t>
  </si>
  <si>
    <t xml:space="preserve">                          </t>
  </si>
  <si>
    <t>VA(2009)</t>
  </si>
  <si>
    <t>VB(2009)</t>
  </si>
  <si>
    <t>VC(2009)</t>
  </si>
  <si>
    <t>VD(2009)</t>
  </si>
  <si>
    <t>VE(2008)</t>
  </si>
  <si>
    <t>VF(2008)</t>
  </si>
  <si>
    <t>VS</t>
  </si>
  <si>
    <t>VIA(2008)</t>
  </si>
  <si>
    <t>VIB(2008)</t>
  </si>
  <si>
    <t>VIC(2008)</t>
  </si>
  <si>
    <t xml:space="preserve">VID </t>
  </si>
  <si>
    <t xml:space="preserve">VIE  </t>
  </si>
  <si>
    <t xml:space="preserve">VIF  </t>
  </si>
  <si>
    <t>VIIA (2007)</t>
  </si>
  <si>
    <t>VIIB (2007)</t>
  </si>
  <si>
    <t xml:space="preserve">VIIC </t>
  </si>
  <si>
    <t>2006 r.</t>
  </si>
  <si>
    <t xml:space="preserve">VIIE </t>
  </si>
  <si>
    <t>VIIIA (2006)</t>
  </si>
  <si>
    <t xml:space="preserve">Filip Barański </t>
  </si>
  <si>
    <t>VIIIB (2006)</t>
  </si>
  <si>
    <t>Marlena Dmowska</t>
  </si>
  <si>
    <t>VIIIC (2005)</t>
  </si>
  <si>
    <t>Justyna Perkuszewska-Staniszewska</t>
  </si>
  <si>
    <t>VIIID (2005)</t>
  </si>
  <si>
    <t>Wioletta Karczewska</t>
  </si>
  <si>
    <t>30.06.2020 r.</t>
  </si>
  <si>
    <t>klasy IV - VII sportowe:</t>
  </si>
  <si>
    <t xml:space="preserve">IVC </t>
  </si>
  <si>
    <t>Michał Robak</t>
  </si>
  <si>
    <t>Dmowska Marlena</t>
  </si>
  <si>
    <t>Elżbieta Jamborska-Bielińska</t>
  </si>
  <si>
    <t>Krystian Konopa</t>
  </si>
  <si>
    <t>Piotr Kalinowski</t>
  </si>
  <si>
    <t>Filip Barański</t>
  </si>
  <si>
    <t>U1</t>
  </si>
  <si>
    <t>Joanna Sągolewska-Błaszczyk</t>
  </si>
  <si>
    <t>2014/2015</t>
  </si>
  <si>
    <t xml:space="preserve">IIA  </t>
  </si>
  <si>
    <t>IIC</t>
  </si>
  <si>
    <t>IIS</t>
  </si>
  <si>
    <t>iI</t>
  </si>
  <si>
    <t>IVS</t>
  </si>
  <si>
    <t>Anna Jasłowska</t>
  </si>
  <si>
    <t>PROJEKT_ROK SZKOLNY 2020/2021</t>
  </si>
  <si>
    <t xml:space="preserve">IIB  </t>
  </si>
  <si>
    <t xml:space="preserve">IIC  </t>
  </si>
  <si>
    <t xml:space="preserve">IIIB </t>
  </si>
  <si>
    <t xml:space="preserve">IIIC </t>
  </si>
  <si>
    <t xml:space="preserve">IVA  </t>
  </si>
  <si>
    <t>VA</t>
  </si>
  <si>
    <t>VIA(2009)</t>
  </si>
  <si>
    <t>VIB(2009)</t>
  </si>
  <si>
    <t>VIC(2009)</t>
  </si>
  <si>
    <t>VID(2009)</t>
  </si>
  <si>
    <t>VIE(2008)</t>
  </si>
  <si>
    <t>VIF(2008)</t>
  </si>
  <si>
    <t>VIIA(2008)</t>
  </si>
  <si>
    <t>VIIB(2008)</t>
  </si>
  <si>
    <t>VIIC(2008)</t>
  </si>
  <si>
    <t xml:space="preserve">VIIE  </t>
  </si>
  <si>
    <t xml:space="preserve">VIIF  </t>
  </si>
  <si>
    <t>Klasy I ogólnodostępne:</t>
  </si>
  <si>
    <t>Liczba dzieci w budynku A:</t>
  </si>
  <si>
    <t>Liczba dzieci w budynku B:</t>
  </si>
  <si>
    <t>Liczba oddziałów w budynku B:</t>
  </si>
  <si>
    <t xml:space="preserve">                                                                                                                                  </t>
  </si>
  <si>
    <t xml:space="preserve"> </t>
  </si>
  <si>
    <t>AS</t>
  </si>
  <si>
    <t>AS2; AF</t>
  </si>
  <si>
    <t>N</t>
  </si>
  <si>
    <t>OBCOKRAj</t>
  </si>
  <si>
    <t>uchodżcy
po 24.02.2022 r.</t>
  </si>
  <si>
    <t xml:space="preserve">IIIA  </t>
  </si>
  <si>
    <t>IIIC</t>
  </si>
  <si>
    <t>IIIS</t>
  </si>
  <si>
    <t>VD</t>
  </si>
  <si>
    <t>VAS</t>
  </si>
  <si>
    <t xml:space="preserve">VIC </t>
  </si>
  <si>
    <t>VIIB</t>
  </si>
  <si>
    <t>Justyna Szymańska</t>
  </si>
  <si>
    <t>2015/2016</t>
  </si>
  <si>
    <t>AS; AF</t>
  </si>
  <si>
    <t>UKR</t>
  </si>
  <si>
    <t>Magdalena Jurska</t>
  </si>
  <si>
    <t>N; AS</t>
  </si>
  <si>
    <t xml:space="preserve">AS2; </t>
  </si>
  <si>
    <t>AS; N</t>
  </si>
  <si>
    <t xml:space="preserve">Marlena Dmowska </t>
  </si>
  <si>
    <t xml:space="preserve">Małgorzata Pazik </t>
  </si>
  <si>
    <t xml:space="preserve">Mateusz Gacki </t>
  </si>
  <si>
    <t xml:space="preserve">Grażyna Szymańska </t>
  </si>
  <si>
    <t xml:space="preserve">Dorot Nieszczerzewicz </t>
  </si>
  <si>
    <t>Agata Wicik</t>
  </si>
  <si>
    <t>AS2</t>
  </si>
  <si>
    <t xml:space="preserve">AS4; </t>
  </si>
  <si>
    <t xml:space="preserve">inne obywatelstwo
</t>
  </si>
  <si>
    <t>AF;AS, cuk</t>
  </si>
  <si>
    <t xml:space="preserve">IVB </t>
  </si>
  <si>
    <t>IVC</t>
  </si>
  <si>
    <t xml:space="preserve">VIB </t>
  </si>
  <si>
    <t>VID</t>
  </si>
  <si>
    <t>VIAS</t>
  </si>
  <si>
    <t>VIIIA</t>
  </si>
  <si>
    <t>VIIIB</t>
  </si>
  <si>
    <t>2016/2017</t>
  </si>
  <si>
    <t>Barbara Gnatowska</t>
  </si>
  <si>
    <t>PROJEKT_ROK SZKOLNY 2022/2023</t>
  </si>
  <si>
    <t>Broniarek</t>
  </si>
  <si>
    <t>Chen</t>
  </si>
  <si>
    <t>Domański</t>
  </si>
  <si>
    <t>Świąder</t>
  </si>
  <si>
    <t xml:space="preserve">IVB  </t>
  </si>
  <si>
    <t>_Tumielewicz; + Piakarski</t>
  </si>
  <si>
    <t xml:space="preserve">IVC  </t>
  </si>
  <si>
    <t>IVD</t>
  </si>
  <si>
    <t>IVAS</t>
  </si>
  <si>
    <t xml:space="preserve">VB </t>
  </si>
  <si>
    <t xml:space="preserve">VC </t>
  </si>
  <si>
    <t>NL; N</t>
  </si>
  <si>
    <t>agresja</t>
  </si>
  <si>
    <t>Karczewski, Konkolewski</t>
  </si>
  <si>
    <t xml:space="preserve">VIA  </t>
  </si>
  <si>
    <t>VIB</t>
  </si>
  <si>
    <t>VIIA</t>
  </si>
  <si>
    <t>VIIIA(2009)</t>
  </si>
  <si>
    <t>VIIIB(2009)</t>
  </si>
  <si>
    <t>Lichko M.</t>
  </si>
  <si>
    <t>VIIIC(2009)</t>
  </si>
  <si>
    <t>,</t>
  </si>
  <si>
    <t>VIIID(2009)</t>
  </si>
  <si>
    <t>VIIIF(2008)</t>
  </si>
  <si>
    <t>VIIIS</t>
  </si>
  <si>
    <t>WYPIS</t>
  </si>
  <si>
    <t>DOPISANY</t>
  </si>
  <si>
    <t>.</t>
  </si>
  <si>
    <t>chłopcy</t>
  </si>
  <si>
    <t>dziew.</t>
  </si>
  <si>
    <t>klasy I ogólne</t>
  </si>
  <si>
    <t>z</t>
  </si>
  <si>
    <t>mark</t>
  </si>
  <si>
    <t>yulia</t>
  </si>
  <si>
    <t>NL</t>
  </si>
  <si>
    <t xml:space="preserve">N </t>
  </si>
  <si>
    <t>AF</t>
  </si>
  <si>
    <t>wsopmagacz</t>
  </si>
  <si>
    <t>S</t>
  </si>
  <si>
    <t>VIIIC</t>
  </si>
  <si>
    <t>VIID</t>
  </si>
  <si>
    <t>PROJEKT_ROK SZKOLNY 2024/2025</t>
  </si>
  <si>
    <t>Bartłomiej Dębniak</t>
  </si>
  <si>
    <t>Małgorzata Pazik</t>
  </si>
  <si>
    <t>Marzena Walczak</t>
  </si>
  <si>
    <t xml:space="preserve"> Anna Jasłowska </t>
  </si>
  <si>
    <t>Artur Adamkiewicz</t>
  </si>
  <si>
    <t>Benedyczuk Aleksandra</t>
  </si>
  <si>
    <t>Grądzka Patrycja</t>
  </si>
  <si>
    <t>Agnieszka Walewska-Wróbel</t>
  </si>
  <si>
    <t>2017/2018</t>
  </si>
  <si>
    <t xml:space="preserve">VA </t>
  </si>
  <si>
    <t>VC</t>
  </si>
  <si>
    <t>Izabela Hakiel</t>
  </si>
  <si>
    <t xml:space="preserve">Własnowska małgorzata </t>
  </si>
  <si>
    <t xml:space="preserve">Dębsak Aleksandra </t>
  </si>
  <si>
    <t xml:space="preserve">Fąfara Dorota </t>
  </si>
  <si>
    <t xml:space="preserve">Sieklucka Katarzyna </t>
  </si>
  <si>
    <t>VIIAS</t>
  </si>
  <si>
    <t xml:space="preserve">VIIIC </t>
  </si>
  <si>
    <t>VIIID</t>
  </si>
  <si>
    <t>VIIIAS</t>
  </si>
  <si>
    <t xml:space="preserve">VIIB </t>
  </si>
  <si>
    <t xml:space="preserve">VIA </t>
  </si>
  <si>
    <t>VIC</t>
  </si>
  <si>
    <t xml:space="preserve">VA  </t>
  </si>
  <si>
    <t>Własnowolska Małgorzata</t>
  </si>
  <si>
    <t>Fąfara Dorota</t>
  </si>
  <si>
    <t>Sieklucka Anna</t>
  </si>
  <si>
    <t>Nowicka Hanna</t>
  </si>
  <si>
    <t>Starzyńska Katarzyna</t>
  </si>
  <si>
    <t>Gembowska Justyna</t>
  </si>
  <si>
    <t xml:space="preserve">Wayler Anna </t>
  </si>
  <si>
    <t>Kozicka Aleksandra</t>
  </si>
  <si>
    <t>Szuszman Iwona</t>
  </si>
  <si>
    <t>Adamkiewicz Artur</t>
  </si>
  <si>
    <t>Pazik Małgorzata</t>
  </si>
  <si>
    <t>Gacki Mateusz</t>
  </si>
  <si>
    <t>Walczak Marzena</t>
  </si>
  <si>
    <t>Jelicz Wanda</t>
  </si>
  <si>
    <t>Marzecka Anna</t>
  </si>
  <si>
    <t>Karczewska Wioletta</t>
  </si>
  <si>
    <t>Nieszczerzewicz Dorota</t>
  </si>
  <si>
    <t>Szymańska Justyna</t>
  </si>
  <si>
    <t>Jurska Magdalena</t>
  </si>
  <si>
    <t>Malarska Sylwia</t>
  </si>
  <si>
    <t>Nowotka Małgorzata</t>
  </si>
  <si>
    <t>Kołodziejczyk Sylwester</t>
  </si>
  <si>
    <t>ROK SZKOLNY 2025/2026</t>
  </si>
  <si>
    <t>nauczyciel współorganizujacy kształcenie</t>
  </si>
  <si>
    <t>liczba uczniów</t>
  </si>
  <si>
    <t>liczba chłopców</t>
  </si>
  <si>
    <t>liczba dziewcząt</t>
  </si>
  <si>
    <t>Walewska -Wróbel Agnieszka</t>
  </si>
  <si>
    <t>Barold - Brunejko Janina</t>
  </si>
  <si>
    <t>Karwowska Edyta</t>
  </si>
  <si>
    <t xml:space="preserve">Perkuszewska - Staniszewska Justyna </t>
  </si>
  <si>
    <t>Morawska - Żyśko Klaudia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</si>
</sst>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7"/>
      <name val="Arial"/>
      <family val="2"/>
      <charset val="238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b/>
      <sz val="18"/>
      <name val="Arial"/>
      <family val="2"/>
      <charset val="238"/>
    </font>
    <font>
      <i/>
      <sz val="10"/>
      <name val="Arial"/>
      <family val="2"/>
      <charset val="238"/>
    </font>
    <font>
      <i/>
      <sz val="12"/>
      <color theme="7"/>
      <name val="Arial"/>
      <family val="2"/>
      <charset val="238"/>
    </font>
    <font>
      <b/>
      <i/>
      <sz val="12"/>
      <color theme="7"/>
      <name val="Arial"/>
      <family val="2"/>
      <charset val="238"/>
    </font>
    <font>
      <i/>
      <sz val="8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i/>
      <sz val="12"/>
      <name val="Arial"/>
      <family val="2"/>
      <charset val="238"/>
    </font>
    <font>
      <b/>
      <i/>
      <sz val="14"/>
      <name val="Arial"/>
      <family val="2"/>
      <charset val="238"/>
    </font>
    <font>
      <i/>
      <sz val="14"/>
      <name val="Arial"/>
      <family val="2"/>
      <charset val="238"/>
    </font>
    <font>
      <b/>
      <sz val="13"/>
      <color rgb="FFFF0000"/>
      <name val="Arial"/>
      <family val="2"/>
      <charset val="238"/>
    </font>
    <font>
      <b/>
      <sz val="13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sz val="12"/>
      <color theme="7"/>
      <name val="Arial"/>
      <family val="2"/>
      <charset val="238"/>
    </font>
    <font>
      <b/>
      <sz val="12"/>
      <color theme="7"/>
      <name val="Arial"/>
      <family val="2"/>
      <charset val="238"/>
    </font>
    <font>
      <b/>
      <i/>
      <sz val="12"/>
      <color theme="9" tint="-0.499984740745262"/>
      <name val="Arial"/>
      <family val="2"/>
      <charset val="238"/>
    </font>
    <font>
      <sz val="12"/>
      <color theme="1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color rgb="FFFF000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12"/>
      <color indexed="10"/>
      <name val="Arial"/>
      <family val="2"/>
      <charset val="238"/>
    </font>
    <font>
      <b/>
      <i/>
      <sz val="11"/>
      <name val="Arial"/>
      <family val="2"/>
      <charset val="238"/>
    </font>
    <font>
      <sz val="10"/>
      <color indexed="12"/>
      <name val="Arial"/>
      <family val="2"/>
      <charset val="238"/>
    </font>
    <font>
      <sz val="12"/>
      <color rgb="FFFF0000"/>
      <name val="Arial"/>
      <family val="2"/>
      <charset val="238"/>
    </font>
    <font>
      <b/>
      <i/>
      <sz val="12"/>
      <color theme="1"/>
      <name val="Arial"/>
      <family val="2"/>
      <charset val="238"/>
    </font>
    <font>
      <b/>
      <sz val="16"/>
      <name val="Arial"/>
      <family val="2"/>
      <charset val="238"/>
    </font>
    <font>
      <sz val="10"/>
      <color theme="6" tint="-0.499984740745262"/>
      <name val="Arial"/>
      <family val="2"/>
      <charset val="238"/>
    </font>
    <font>
      <b/>
      <sz val="11"/>
      <color theme="6" tint="-0.499984740745262"/>
      <name val="Arial"/>
      <family val="2"/>
      <charset val="238"/>
    </font>
    <font>
      <i/>
      <sz val="14"/>
      <color theme="6" tint="-0.499984740745262"/>
      <name val="Arial"/>
      <family val="2"/>
      <charset val="238"/>
    </font>
    <font>
      <b/>
      <sz val="12"/>
      <color theme="6" tint="-0.499984740745262"/>
      <name val="Arial"/>
      <family val="2"/>
      <charset val="238"/>
    </font>
    <font>
      <b/>
      <sz val="14"/>
      <color theme="6" tint="-0.499984740745262"/>
      <name val="Arial"/>
      <family val="2"/>
      <charset val="238"/>
    </font>
    <font>
      <b/>
      <sz val="16"/>
      <name val="Times New Roman"/>
      <family val="1"/>
      <charset val="238"/>
    </font>
    <font>
      <b/>
      <i/>
      <sz val="16"/>
      <name val="Times New Roman"/>
      <family val="1"/>
      <charset val="238"/>
    </font>
    <font>
      <i/>
      <sz val="16"/>
      <name val="Times New Roman"/>
      <family val="1"/>
      <charset val="238"/>
    </font>
    <font>
      <i/>
      <sz val="16"/>
      <color theme="6" tint="-0.499984740745262"/>
      <name val="Times New Roman"/>
      <family val="1"/>
      <charset val="238"/>
    </font>
    <font>
      <sz val="16"/>
      <name val="Times New Roman"/>
      <family val="1"/>
      <charset val="238"/>
    </font>
    <font>
      <b/>
      <sz val="16"/>
      <color theme="6" tint="-0.499984740745262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sz val="16"/>
      <color rgb="FFFF0000"/>
      <name val="Times New Roman"/>
      <family val="1"/>
      <charset val="238"/>
    </font>
    <font>
      <sz val="16"/>
      <color theme="6" tint="-0.499984740745262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i/>
      <sz val="16"/>
      <color theme="9" tint="-0.499984740745262"/>
      <name val="Times New Roman"/>
      <family val="1"/>
      <charset val="238"/>
    </font>
    <font>
      <b/>
      <sz val="16"/>
      <color indexed="10"/>
      <name val="Times New Roman"/>
      <family val="1"/>
      <charset val="238"/>
    </font>
    <font>
      <b/>
      <i/>
      <sz val="16"/>
      <color theme="7"/>
      <name val="Times New Roman"/>
      <family val="1"/>
      <charset val="238"/>
    </font>
    <font>
      <b/>
      <sz val="16"/>
      <color indexed="57"/>
      <name val="Times New Roman"/>
      <family val="1"/>
      <charset val="238"/>
    </font>
  </fonts>
  <fills count="22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28">
    <xf numFmtId="0" fontId="0" fillId="0" borderId="0" xfId="0"/>
    <xf numFmtId="0" fontId="0" fillId="0" borderId="2" xfId="0" applyBorder="1"/>
    <xf numFmtId="0" fontId="3" fillId="0" borderId="0" xfId="0" applyFont="1"/>
    <xf numFmtId="0" fontId="10" fillId="0" borderId="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/>
    <xf numFmtId="0" fontId="12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10" fillId="3" borderId="10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0" fillId="0" borderId="7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left"/>
    </xf>
    <xf numFmtId="0" fontId="6" fillId="6" borderId="10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/>
    </xf>
    <xf numFmtId="0" fontId="15" fillId="6" borderId="11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left" vertical="center"/>
    </xf>
    <xf numFmtId="0" fontId="0" fillId="6" borderId="17" xfId="0" applyFill="1" applyBorder="1" applyAlignment="1">
      <alignment horizontal="center"/>
    </xf>
    <xf numFmtId="0" fontId="14" fillId="6" borderId="10" xfId="0" applyFont="1" applyFill="1" applyBorder="1" applyAlignment="1">
      <alignment horizontal="left" vertical="center"/>
    </xf>
    <xf numFmtId="0" fontId="0" fillId="0" borderId="8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2" fillId="0" borderId="0" xfId="0" applyFont="1"/>
    <xf numFmtId="0" fontId="19" fillId="0" borderId="2" xfId="0" applyFont="1" applyBorder="1"/>
    <xf numFmtId="0" fontId="9" fillId="6" borderId="17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9" fillId="0" borderId="5" xfId="0" applyFont="1" applyBorder="1"/>
    <xf numFmtId="0" fontId="19" fillId="0" borderId="0" xfId="0" applyFont="1"/>
    <xf numFmtId="0" fontId="20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7" fillId="0" borderId="2" xfId="0" applyFont="1" applyBorder="1"/>
    <xf numFmtId="0" fontId="9" fillId="0" borderId="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25" fillId="2" borderId="0" xfId="0" applyFont="1" applyFill="1" applyAlignment="1">
      <alignment horizontal="left"/>
    </xf>
    <xf numFmtId="0" fontId="25" fillId="2" borderId="0" xfId="0" applyFont="1" applyFill="1" applyAlignment="1">
      <alignment horizontal="left" vertical="center"/>
    </xf>
    <xf numFmtId="0" fontId="26" fillId="6" borderId="0" xfId="0" applyFont="1" applyFill="1" applyAlignment="1">
      <alignment horizontal="left"/>
    </xf>
    <xf numFmtId="0" fontId="9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0" fontId="2" fillId="0" borderId="18" xfId="0" applyFont="1" applyBorder="1" applyAlignment="1">
      <alignment horizontal="center"/>
    </xf>
    <xf numFmtId="0" fontId="8" fillId="6" borderId="17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14" fillId="0" borderId="1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2" fillId="6" borderId="10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9" fillId="6" borderId="1" xfId="0" applyFont="1" applyFill="1" applyBorder="1" applyAlignment="1">
      <alignment horizontal="right"/>
    </xf>
    <xf numFmtId="0" fontId="11" fillId="6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 vertical="center"/>
    </xf>
    <xf numFmtId="0" fontId="9" fillId="0" borderId="27" xfId="0" applyFont="1" applyBorder="1" applyAlignment="1">
      <alignment horizontal="right"/>
    </xf>
    <xf numFmtId="0" fontId="11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/>
    </xf>
    <xf numFmtId="0" fontId="2" fillId="8" borderId="10" xfId="0" applyFont="1" applyFill="1" applyBorder="1"/>
    <xf numFmtId="0" fontId="1" fillId="8" borderId="10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left"/>
    </xf>
    <xf numFmtId="0" fontId="9" fillId="8" borderId="10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left"/>
    </xf>
    <xf numFmtId="0" fontId="19" fillId="8" borderId="16" xfId="0" applyFont="1" applyFill="1" applyBorder="1" applyAlignment="1">
      <alignment vertical="center"/>
    </xf>
    <xf numFmtId="0" fontId="6" fillId="8" borderId="10" xfId="0" applyFont="1" applyFill="1" applyBorder="1" applyAlignment="1">
      <alignment horizontal="left" vertical="center"/>
    </xf>
    <xf numFmtId="0" fontId="19" fillId="8" borderId="21" xfId="0" applyFont="1" applyFill="1" applyBorder="1" applyAlignment="1">
      <alignment vertical="center"/>
    </xf>
    <xf numFmtId="0" fontId="9" fillId="8" borderId="12" xfId="0" applyFont="1" applyFill="1" applyBorder="1" applyAlignment="1">
      <alignment horizontal="center" vertical="center"/>
    </xf>
    <xf numFmtId="0" fontId="6" fillId="8" borderId="11" xfId="0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19" fillId="8" borderId="10" xfId="0" applyFont="1" applyFill="1" applyBorder="1"/>
    <xf numFmtId="0" fontId="2" fillId="0" borderId="19" xfId="0" applyFont="1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9" fillId="8" borderId="10" xfId="0" applyFont="1" applyFill="1" applyBorder="1" applyAlignment="1">
      <alignment horizontal="center" vertical="center"/>
    </xf>
    <xf numFmtId="0" fontId="32" fillId="8" borderId="10" xfId="0" applyFont="1" applyFill="1" applyBorder="1" applyAlignment="1">
      <alignment horizontal="center" vertical="center"/>
    </xf>
    <xf numFmtId="0" fontId="16" fillId="8" borderId="17" xfId="0" applyFont="1" applyFill="1" applyBorder="1" applyAlignment="1">
      <alignment horizontal="center"/>
    </xf>
    <xf numFmtId="0" fontId="16" fillId="8" borderId="10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2" fillId="0" borderId="4" xfId="0" applyFont="1" applyBorder="1" applyAlignment="1">
      <alignment horizontal="center" vertical="center"/>
    </xf>
    <xf numFmtId="0" fontId="2" fillId="0" borderId="18" xfId="0" applyFont="1" applyBorder="1"/>
    <xf numFmtId="0" fontId="2" fillId="0" borderId="19" xfId="0" applyFont="1" applyBorder="1"/>
    <xf numFmtId="0" fontId="6" fillId="0" borderId="19" xfId="0" applyFont="1" applyBorder="1" applyAlignment="1">
      <alignment horizontal="left"/>
    </xf>
    <xf numFmtId="0" fontId="21" fillId="0" borderId="1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17" fillId="0" borderId="1" xfId="0" applyFont="1" applyBorder="1" applyAlignment="1">
      <alignment vertical="center"/>
    </xf>
    <xf numFmtId="0" fontId="1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2" fillId="0" borderId="4" xfId="0" applyFont="1" applyBorder="1"/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0" fontId="22" fillId="6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3" fillId="6" borderId="10" xfId="0" applyFont="1" applyFill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6" borderId="10" xfId="0" applyFont="1" applyFill="1" applyBorder="1" applyAlignment="1">
      <alignment vertical="center"/>
    </xf>
    <xf numFmtId="0" fontId="2" fillId="0" borderId="2" xfId="0" applyFont="1" applyBorder="1"/>
    <xf numFmtId="0" fontId="2" fillId="6" borderId="2" xfId="0" applyFont="1" applyFill="1" applyBorder="1"/>
    <xf numFmtId="0" fontId="32" fillId="8" borderId="17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/>
    </xf>
    <xf numFmtId="18" fontId="1" fillId="6" borderId="17" xfId="0" applyNumberFormat="1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vertical="center"/>
    </xf>
    <xf numFmtId="0" fontId="9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left"/>
    </xf>
    <xf numFmtId="0" fontId="29" fillId="8" borderId="5" xfId="0" applyFont="1" applyFill="1" applyBorder="1" applyAlignment="1">
      <alignment horizontal="center"/>
    </xf>
    <xf numFmtId="0" fontId="29" fillId="8" borderId="15" xfId="0" applyFont="1" applyFill="1" applyBorder="1" applyAlignment="1">
      <alignment horizontal="center"/>
    </xf>
    <xf numFmtId="0" fontId="0" fillId="0" borderId="7" xfId="0" applyBorder="1"/>
    <xf numFmtId="0" fontId="1" fillId="9" borderId="2" xfId="0" applyFont="1" applyFill="1" applyBorder="1" applyAlignment="1">
      <alignment vertical="center"/>
    </xf>
    <xf numFmtId="0" fontId="1" fillId="9" borderId="2" xfId="0" applyFont="1" applyFill="1" applyBorder="1"/>
    <xf numFmtId="0" fontId="1" fillId="9" borderId="2" xfId="0" applyFont="1" applyFill="1" applyBorder="1" applyAlignment="1">
      <alignment horizontal="center"/>
    </xf>
    <xf numFmtId="0" fontId="34" fillId="9" borderId="1" xfId="0" applyFont="1" applyFill="1" applyBorder="1" applyAlignment="1">
      <alignment horizontal="center" vertical="center"/>
    </xf>
    <xf numFmtId="0" fontId="35" fillId="9" borderId="1" xfId="0" applyFont="1" applyFill="1" applyBorder="1" applyAlignment="1">
      <alignment horizontal="center" vertical="center"/>
    </xf>
    <xf numFmtId="0" fontId="2" fillId="9" borderId="2" xfId="0" applyFont="1" applyFill="1" applyBorder="1"/>
    <xf numFmtId="0" fontId="1" fillId="9" borderId="2" xfId="0" applyFont="1" applyFill="1" applyBorder="1" applyAlignment="1">
      <alignment horizontal="center" vertical="center"/>
    </xf>
    <xf numFmtId="0" fontId="21" fillId="9" borderId="1" xfId="0" applyFont="1" applyFill="1" applyBorder="1" applyAlignment="1">
      <alignment vertical="center"/>
    </xf>
    <xf numFmtId="0" fontId="34" fillId="11" borderId="1" xfId="0" applyFont="1" applyFill="1" applyBorder="1" applyAlignment="1">
      <alignment horizontal="center" vertical="center"/>
    </xf>
    <xf numFmtId="0" fontId="35" fillId="11" borderId="1" xfId="0" applyFont="1" applyFill="1" applyBorder="1" applyAlignment="1">
      <alignment horizontal="center" vertical="center"/>
    </xf>
    <xf numFmtId="0" fontId="2" fillId="9" borderId="4" xfId="0" applyFont="1" applyFill="1" applyBorder="1"/>
    <xf numFmtId="0" fontId="34" fillId="9" borderId="2" xfId="0" applyFont="1" applyFill="1" applyBorder="1" applyAlignment="1">
      <alignment horizontal="center" vertical="center"/>
    </xf>
    <xf numFmtId="0" fontId="35" fillId="9" borderId="2" xfId="0" applyFont="1" applyFill="1" applyBorder="1" applyAlignment="1">
      <alignment horizontal="center" vertical="center"/>
    </xf>
    <xf numFmtId="0" fontId="2" fillId="9" borderId="19" xfId="0" applyFont="1" applyFill="1" applyBorder="1"/>
    <xf numFmtId="0" fontId="1" fillId="9" borderId="4" xfId="0" applyFont="1" applyFill="1" applyBorder="1" applyAlignment="1">
      <alignment vertical="center"/>
    </xf>
    <xf numFmtId="0" fontId="1" fillId="9" borderId="4" xfId="0" applyFont="1" applyFill="1" applyBorder="1"/>
    <xf numFmtId="0" fontId="1" fillId="9" borderId="4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/>
    </xf>
    <xf numFmtId="0" fontId="19" fillId="9" borderId="2" xfId="0" applyFont="1" applyFill="1" applyBorder="1"/>
    <xf numFmtId="0" fontId="6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9" fillId="2" borderId="4" xfId="0" applyFont="1" applyFill="1" applyBorder="1"/>
    <xf numFmtId="0" fontId="9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/>
    </xf>
    <xf numFmtId="0" fontId="22" fillId="11" borderId="4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1" fillId="2" borderId="2" xfId="0" applyFont="1" applyFill="1" applyBorder="1" applyAlignment="1">
      <alignment horizontal="center"/>
    </xf>
    <xf numFmtId="0" fontId="22" fillId="2" borderId="2" xfId="0" applyFont="1" applyFill="1" applyBorder="1" applyAlignment="1">
      <alignment horizontal="center" vertical="center"/>
    </xf>
    <xf numFmtId="0" fontId="2" fillId="2" borderId="19" xfId="0" applyFont="1" applyFill="1" applyBorder="1"/>
    <xf numFmtId="0" fontId="6" fillId="2" borderId="19" xfId="0" applyFont="1" applyFill="1" applyBorder="1" applyAlignment="1">
      <alignment horizontal="left"/>
    </xf>
    <xf numFmtId="0" fontId="10" fillId="3" borderId="1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30" fillId="2" borderId="2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/>
    </xf>
    <xf numFmtId="0" fontId="19" fillId="2" borderId="2" xfId="0" applyFont="1" applyFill="1" applyBorder="1" applyAlignment="1">
      <alignment vertical="center"/>
    </xf>
    <xf numFmtId="0" fontId="17" fillId="2" borderId="1" xfId="0" applyFont="1" applyFill="1" applyBorder="1" applyAlignment="1">
      <alignment vertical="center"/>
    </xf>
    <xf numFmtId="0" fontId="30" fillId="11" borderId="2" xfId="0" applyFont="1" applyFill="1" applyBorder="1" applyAlignment="1">
      <alignment horizontal="center"/>
    </xf>
    <xf numFmtId="0" fontId="30" fillId="11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left" vertical="center"/>
    </xf>
    <xf numFmtId="0" fontId="19" fillId="2" borderId="3" xfId="0" applyFont="1" applyFill="1" applyBorder="1" applyAlignment="1">
      <alignment vertical="center"/>
    </xf>
    <xf numFmtId="0" fontId="21" fillId="2" borderId="3" xfId="0" applyFont="1" applyFill="1" applyBorder="1" applyAlignment="1">
      <alignment vertical="center"/>
    </xf>
    <xf numFmtId="0" fontId="18" fillId="2" borderId="2" xfId="0" applyFont="1" applyFill="1" applyBorder="1" applyAlignment="1">
      <alignment vertical="center"/>
    </xf>
    <xf numFmtId="0" fontId="10" fillId="0" borderId="4" xfId="0" applyFont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31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left" vertical="center"/>
    </xf>
    <xf numFmtId="0" fontId="10" fillId="0" borderId="4" xfId="0" applyFont="1" applyBorder="1" applyAlignment="1">
      <alignment horizontal="center" vertical="center"/>
    </xf>
    <xf numFmtId="0" fontId="9" fillId="6" borderId="17" xfId="0" applyFont="1" applyFill="1" applyBorder="1" applyAlignment="1">
      <alignment horizontal="center"/>
    </xf>
    <xf numFmtId="0" fontId="21" fillId="6" borderId="10" xfId="0" applyFont="1" applyFill="1" applyBorder="1" applyAlignment="1">
      <alignment vertical="center"/>
    </xf>
    <xf numFmtId="0" fontId="10" fillId="6" borderId="10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9" fillId="0" borderId="14" xfId="0" applyFont="1" applyBorder="1" applyAlignment="1">
      <alignment vertical="center"/>
    </xf>
    <xf numFmtId="0" fontId="36" fillId="0" borderId="14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3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37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37" fillId="0" borderId="4" xfId="0" applyFont="1" applyBorder="1" applyAlignment="1">
      <alignment horizontal="center" vertical="center"/>
    </xf>
    <xf numFmtId="18" fontId="9" fillId="6" borderId="17" xfId="0" applyNumberFormat="1" applyFont="1" applyFill="1" applyBorder="1" applyAlignment="1">
      <alignment horizontal="center"/>
    </xf>
    <xf numFmtId="0" fontId="19" fillId="6" borderId="10" xfId="0" applyFont="1" applyFill="1" applyBorder="1" applyAlignment="1">
      <alignment vertical="center"/>
    </xf>
    <xf numFmtId="0" fontId="38" fillId="8" borderId="5" xfId="0" applyFont="1" applyFill="1" applyBorder="1" applyAlignment="1">
      <alignment horizontal="center"/>
    </xf>
    <xf numFmtId="18" fontId="9" fillId="0" borderId="6" xfId="0" applyNumberFormat="1" applyFont="1" applyBorder="1" applyAlignment="1">
      <alignment horizontal="center"/>
    </xf>
    <xf numFmtId="0" fontId="19" fillId="0" borderId="18" xfId="0" applyFont="1" applyBorder="1" applyAlignment="1">
      <alignment vertical="center"/>
    </xf>
    <xf numFmtId="0" fontId="14" fillId="0" borderId="18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18" fontId="9" fillId="7" borderId="7" xfId="0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18" fontId="9" fillId="7" borderId="6" xfId="0" applyNumberFormat="1" applyFont="1" applyFill="1" applyBorder="1" applyAlignment="1">
      <alignment horizontal="center"/>
    </xf>
    <xf numFmtId="0" fontId="19" fillId="0" borderId="2" xfId="0" applyFont="1" applyBorder="1" applyAlignment="1">
      <alignment vertical="center"/>
    </xf>
    <xf numFmtId="0" fontId="14" fillId="0" borderId="4" xfId="0" applyFont="1" applyBorder="1" applyAlignment="1">
      <alignment horizontal="left" vertical="center"/>
    </xf>
    <xf numFmtId="18" fontId="9" fillId="7" borderId="8" xfId="0" applyNumberFormat="1" applyFont="1" applyFill="1" applyBorder="1" applyAlignment="1">
      <alignment horizontal="center"/>
    </xf>
    <xf numFmtId="18" fontId="9" fillId="0" borderId="28" xfId="0" applyNumberFormat="1" applyFont="1" applyBorder="1" applyAlignment="1">
      <alignment horizontal="center"/>
    </xf>
    <xf numFmtId="0" fontId="19" fillId="0" borderId="19" xfId="0" applyFont="1" applyBorder="1" applyAlignment="1">
      <alignment vertical="center"/>
    </xf>
    <xf numFmtId="0" fontId="38" fillId="8" borderId="15" xfId="0" applyFont="1" applyFill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19" fillId="0" borderId="3" xfId="0" applyFont="1" applyBorder="1" applyAlignment="1">
      <alignment vertical="center"/>
    </xf>
    <xf numFmtId="0" fontId="6" fillId="0" borderId="18" xfId="0" applyFont="1" applyBorder="1" applyAlignment="1">
      <alignment horizontal="left" vertical="center"/>
    </xf>
    <xf numFmtId="0" fontId="36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39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6" fillId="0" borderId="4" xfId="0" applyFont="1" applyBorder="1" applyAlignment="1">
      <alignment horizontal="center" vertical="center"/>
    </xf>
    <xf numFmtId="0" fontId="38" fillId="8" borderId="13" xfId="0" applyFont="1" applyFill="1" applyBorder="1" applyAlignment="1">
      <alignment horizontal="center"/>
    </xf>
    <xf numFmtId="0" fontId="22" fillId="6" borderId="11" xfId="0" applyFont="1" applyFill="1" applyBorder="1" applyAlignment="1">
      <alignment horizontal="center"/>
    </xf>
    <xf numFmtId="0" fontId="29" fillId="8" borderId="17" xfId="0" applyFont="1" applyFill="1" applyBorder="1" applyAlignment="1">
      <alignment horizontal="center"/>
    </xf>
    <xf numFmtId="0" fontId="29" fillId="8" borderId="10" xfId="0" applyFont="1" applyFill="1" applyBorder="1" applyAlignment="1">
      <alignment horizontal="center"/>
    </xf>
    <xf numFmtId="0" fontId="41" fillId="0" borderId="2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27" fillId="8" borderId="10" xfId="0" applyFont="1" applyFill="1" applyBorder="1" applyAlignment="1">
      <alignment vertical="center"/>
    </xf>
    <xf numFmtId="0" fontId="28" fillId="8" borderId="10" xfId="0" applyFont="1" applyFill="1" applyBorder="1"/>
    <xf numFmtId="0" fontId="1" fillId="0" borderId="1" xfId="0" applyFont="1" applyBorder="1" applyAlignment="1">
      <alignment vertical="center"/>
    </xf>
    <xf numFmtId="0" fontId="29" fillId="0" borderId="2" xfId="0" applyFont="1" applyBorder="1" applyAlignment="1">
      <alignment horizontal="center" vertical="center"/>
    </xf>
    <xf numFmtId="0" fontId="1" fillId="6" borderId="4" xfId="0" applyFont="1" applyFill="1" applyBorder="1" applyAlignment="1">
      <alignment vertical="center"/>
    </xf>
    <xf numFmtId="0" fontId="0" fillId="8" borderId="22" xfId="0" applyFill="1" applyBorder="1" applyAlignment="1">
      <alignment vertical="center"/>
    </xf>
    <xf numFmtId="0" fontId="0" fillId="8" borderId="12" xfId="0" applyFill="1" applyBorder="1" applyAlignment="1">
      <alignment vertical="center"/>
    </xf>
    <xf numFmtId="0" fontId="22" fillId="11" borderId="2" xfId="0" applyFont="1" applyFill="1" applyBorder="1" applyAlignment="1">
      <alignment horizontal="center" vertical="center"/>
    </xf>
    <xf numFmtId="0" fontId="29" fillId="12" borderId="10" xfId="0" applyFont="1" applyFill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/>
    </xf>
    <xf numFmtId="0" fontId="32" fillId="12" borderId="10" xfId="0" applyFont="1" applyFill="1" applyBorder="1" applyAlignment="1">
      <alignment horizontal="center" vertical="center"/>
    </xf>
    <xf numFmtId="0" fontId="22" fillId="8" borderId="2" xfId="0" applyFont="1" applyFill="1" applyBorder="1" applyAlignment="1">
      <alignment horizontal="center" vertical="center"/>
    </xf>
    <xf numFmtId="0" fontId="22" fillId="8" borderId="10" xfId="0" applyFont="1" applyFill="1" applyBorder="1" applyAlignment="1">
      <alignment horizontal="center"/>
    </xf>
    <xf numFmtId="0" fontId="29" fillId="12" borderId="5" xfId="0" applyFont="1" applyFill="1" applyBorder="1" applyAlignment="1">
      <alignment horizontal="center"/>
    </xf>
    <xf numFmtId="18" fontId="1" fillId="0" borderId="6" xfId="0" applyNumberFormat="1" applyFont="1" applyBorder="1" applyAlignment="1">
      <alignment horizontal="center"/>
    </xf>
    <xf numFmtId="0" fontId="2" fillId="0" borderId="18" xfId="0" applyFont="1" applyBorder="1" applyAlignment="1">
      <alignment vertical="center"/>
    </xf>
    <xf numFmtId="0" fontId="14" fillId="0" borderId="30" xfId="0" applyFont="1" applyBorder="1" applyAlignment="1">
      <alignment horizontal="left" vertical="center"/>
    </xf>
    <xf numFmtId="18" fontId="1" fillId="7" borderId="7" xfId="0" applyNumberFormat="1" applyFont="1" applyFill="1" applyBorder="1" applyAlignment="1">
      <alignment horizontal="center"/>
    </xf>
    <xf numFmtId="0" fontId="14" fillId="0" borderId="26" xfId="0" applyFont="1" applyBorder="1" applyAlignment="1">
      <alignment horizontal="left" vertical="center"/>
    </xf>
    <xf numFmtId="18" fontId="1" fillId="7" borderId="8" xfId="0" applyNumberFormat="1" applyFont="1" applyFill="1" applyBorder="1" applyAlignment="1">
      <alignment horizontal="center"/>
    </xf>
    <xf numFmtId="0" fontId="6" fillId="0" borderId="26" xfId="0" applyFont="1" applyBorder="1" applyAlignment="1">
      <alignment horizontal="center" vertical="center"/>
    </xf>
    <xf numFmtId="18" fontId="1" fillId="0" borderId="28" xfId="0" applyNumberFormat="1" applyFont="1" applyBorder="1" applyAlignment="1">
      <alignment horizontal="center"/>
    </xf>
    <xf numFmtId="0" fontId="2" fillId="0" borderId="19" xfId="0" applyFont="1" applyBorder="1" applyAlignment="1">
      <alignment vertical="center"/>
    </xf>
    <xf numFmtId="0" fontId="9" fillId="13" borderId="27" xfId="0" applyFont="1" applyFill="1" applyBorder="1" applyAlignment="1">
      <alignment horizontal="right"/>
    </xf>
    <xf numFmtId="0" fontId="11" fillId="13" borderId="27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left"/>
    </xf>
    <xf numFmtId="0" fontId="29" fillId="6" borderId="2" xfId="0" applyFont="1" applyFill="1" applyBorder="1" applyAlignment="1">
      <alignment horizontal="left"/>
    </xf>
    <xf numFmtId="0" fontId="29" fillId="8" borderId="10" xfId="0" applyFont="1" applyFill="1" applyBorder="1" applyAlignment="1">
      <alignment horizontal="left"/>
    </xf>
    <xf numFmtId="0" fontId="29" fillId="8" borderId="3" xfId="0" applyFont="1" applyFill="1" applyBorder="1" applyAlignment="1">
      <alignment horizontal="left"/>
    </xf>
    <xf numFmtId="0" fontId="29" fillId="8" borderId="1" xfId="0" applyFont="1" applyFill="1" applyBorder="1" applyAlignment="1">
      <alignment horizontal="left"/>
    </xf>
    <xf numFmtId="0" fontId="29" fillId="8" borderId="2" xfId="0" applyFont="1" applyFill="1" applyBorder="1" applyAlignment="1">
      <alignment horizontal="left"/>
    </xf>
    <xf numFmtId="0" fontId="29" fillId="0" borderId="4" xfId="0" applyFont="1" applyBorder="1" applyAlignment="1">
      <alignment horizontal="left"/>
    </xf>
    <xf numFmtId="0" fontId="29" fillId="0" borderId="1" xfId="0" applyFont="1" applyBorder="1" applyAlignment="1">
      <alignment horizontal="left"/>
    </xf>
    <xf numFmtId="0" fontId="29" fillId="6" borderId="4" xfId="0" applyFont="1" applyFill="1" applyBorder="1" applyAlignment="1">
      <alignment horizontal="left"/>
    </xf>
    <xf numFmtId="0" fontId="29" fillId="0" borderId="19" xfId="0" applyFont="1" applyBorder="1" applyAlignment="1">
      <alignment horizontal="left"/>
    </xf>
    <xf numFmtId="0" fontId="29" fillId="8" borderId="10" xfId="0" applyFont="1" applyFill="1" applyBorder="1" applyAlignment="1">
      <alignment horizontal="left" vertical="center"/>
    </xf>
    <xf numFmtId="0" fontId="13" fillId="0" borderId="0" xfId="0" applyFont="1" applyAlignment="1">
      <alignment shrinkToFit="1"/>
    </xf>
    <xf numFmtId="0" fontId="2" fillId="0" borderId="8" xfId="0" applyFont="1" applyBorder="1"/>
    <xf numFmtId="0" fontId="2" fillId="6" borderId="8" xfId="0" applyFont="1" applyFill="1" applyBorder="1"/>
    <xf numFmtId="0" fontId="2" fillId="0" borderId="28" xfId="0" applyFont="1" applyBorder="1"/>
    <xf numFmtId="0" fontId="2" fillId="8" borderId="17" xfId="0" applyFont="1" applyFill="1" applyBorder="1"/>
    <xf numFmtId="0" fontId="2" fillId="0" borderId="8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6" borderId="9" xfId="0" applyFont="1" applyFill="1" applyBorder="1" applyAlignment="1">
      <alignment vertical="center"/>
    </xf>
    <xf numFmtId="0" fontId="2" fillId="0" borderId="31" xfId="0" applyFont="1" applyBorder="1"/>
    <xf numFmtId="0" fontId="7" fillId="0" borderId="2" xfId="0" applyFont="1" applyBorder="1" applyAlignment="1">
      <alignment vertical="center" wrapText="1"/>
    </xf>
    <xf numFmtId="0" fontId="4" fillId="8" borderId="10" xfId="0" applyFont="1" applyFill="1" applyBorder="1"/>
    <xf numFmtId="0" fontId="4" fillId="8" borderId="24" xfId="0" applyFont="1" applyFill="1" applyBorder="1"/>
    <xf numFmtId="0" fontId="27" fillId="8" borderId="11" xfId="0" applyFont="1" applyFill="1" applyBorder="1" applyAlignment="1">
      <alignment vertical="center"/>
    </xf>
    <xf numFmtId="0" fontId="28" fillId="8" borderId="12" xfId="0" applyFont="1" applyFill="1" applyBorder="1"/>
    <xf numFmtId="0" fontId="28" fillId="8" borderId="29" xfId="0" applyFont="1" applyFill="1" applyBorder="1"/>
    <xf numFmtId="0" fontId="5" fillId="0" borderId="23" xfId="0" applyFont="1" applyBorder="1" applyAlignment="1">
      <alignment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13" fillId="2" borderId="0" xfId="0" applyFont="1" applyFill="1" applyAlignment="1">
      <alignment shrinkToFit="1"/>
    </xf>
    <xf numFmtId="0" fontId="13" fillId="6" borderId="0" xfId="0" applyFont="1" applyFill="1" applyAlignment="1">
      <alignment shrinkToFit="1"/>
    </xf>
    <xf numFmtId="0" fontId="22" fillId="14" borderId="1" xfId="0" applyFont="1" applyFill="1" applyBorder="1" applyAlignment="1">
      <alignment horizontal="center" vertical="center"/>
    </xf>
    <xf numFmtId="0" fontId="22" fillId="14" borderId="2" xfId="0" applyFont="1" applyFill="1" applyBorder="1" applyAlignment="1">
      <alignment horizontal="center" vertical="center"/>
    </xf>
    <xf numFmtId="0" fontId="29" fillId="14" borderId="10" xfId="0" applyFont="1" applyFill="1" applyBorder="1" applyAlignment="1">
      <alignment horizontal="center" vertical="center"/>
    </xf>
    <xf numFmtId="0" fontId="1" fillId="14" borderId="10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29" fillId="14" borderId="3" xfId="0" applyFont="1" applyFill="1" applyBorder="1" applyAlignment="1">
      <alignment horizontal="center" vertical="center"/>
    </xf>
    <xf numFmtId="0" fontId="22" fillId="14" borderId="3" xfId="0" applyFont="1" applyFill="1" applyBorder="1" applyAlignment="1">
      <alignment horizontal="center" vertical="center"/>
    </xf>
    <xf numFmtId="0" fontId="29" fillId="14" borderId="1" xfId="0" applyFont="1" applyFill="1" applyBorder="1" applyAlignment="1">
      <alignment horizontal="center" vertical="center"/>
    </xf>
    <xf numFmtId="0" fontId="29" fillId="14" borderId="2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14" borderId="3" xfId="0" applyFont="1" applyFill="1" applyBorder="1" applyAlignment="1">
      <alignment horizontal="center" vertical="center"/>
    </xf>
    <xf numFmtId="0" fontId="32" fillId="14" borderId="17" xfId="0" applyFont="1" applyFill="1" applyBorder="1" applyAlignment="1">
      <alignment horizontal="center" vertical="center"/>
    </xf>
    <xf numFmtId="0" fontId="32" fillId="14" borderId="10" xfId="0" applyFont="1" applyFill="1" applyBorder="1" applyAlignment="1">
      <alignment horizontal="center" vertical="center"/>
    </xf>
    <xf numFmtId="0" fontId="32" fillId="14" borderId="1" xfId="0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0" fontId="27" fillId="14" borderId="2" xfId="0" applyFont="1" applyFill="1" applyBorder="1" applyAlignment="1">
      <alignment horizontal="center" vertical="center"/>
    </xf>
    <xf numFmtId="0" fontId="27" fillId="14" borderId="1" xfId="0" applyFont="1" applyFill="1" applyBorder="1" applyAlignment="1">
      <alignment horizontal="center" vertical="center"/>
    </xf>
    <xf numFmtId="0" fontId="22" fillId="14" borderId="4" xfId="0" applyFont="1" applyFill="1" applyBorder="1" applyAlignment="1">
      <alignment horizontal="center" vertical="center"/>
    </xf>
    <xf numFmtId="0" fontId="16" fillId="14" borderId="17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1" xfId="0" applyFont="1" applyFill="1" applyBorder="1" applyAlignment="1">
      <alignment horizontal="center"/>
    </xf>
    <xf numFmtId="0" fontId="1" fillId="14" borderId="2" xfId="0" applyFont="1" applyFill="1" applyBorder="1" applyAlignment="1">
      <alignment horizontal="center"/>
    </xf>
    <xf numFmtId="0" fontId="5" fillId="14" borderId="5" xfId="0" applyFont="1" applyFill="1" applyBorder="1" applyAlignment="1">
      <alignment horizontal="center"/>
    </xf>
    <xf numFmtId="0" fontId="6" fillId="14" borderId="2" xfId="0" applyFont="1" applyFill="1" applyBorder="1" applyAlignment="1">
      <alignment horizontal="center"/>
    </xf>
    <xf numFmtId="0" fontId="1" fillId="14" borderId="4" xfId="0" applyFont="1" applyFill="1" applyBorder="1" applyAlignment="1">
      <alignment horizontal="center"/>
    </xf>
    <xf numFmtId="0" fontId="6" fillId="14" borderId="1" xfId="0" applyFont="1" applyFill="1" applyBorder="1" applyAlignment="1">
      <alignment horizontal="center"/>
    </xf>
    <xf numFmtId="0" fontId="6" fillId="14" borderId="4" xfId="0" applyFont="1" applyFill="1" applyBorder="1" applyAlignment="1">
      <alignment horizontal="center"/>
    </xf>
    <xf numFmtId="0" fontId="23" fillId="10" borderId="26" xfId="0" applyFont="1" applyFill="1" applyBorder="1" applyAlignment="1">
      <alignment vertical="center"/>
    </xf>
    <xf numFmtId="0" fontId="1" fillId="15" borderId="2" xfId="0" applyFont="1" applyFill="1" applyBorder="1" applyAlignment="1">
      <alignment horizontal="center"/>
    </xf>
    <xf numFmtId="0" fontId="1" fillId="15" borderId="2" xfId="0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/>
    </xf>
    <xf numFmtId="0" fontId="22" fillId="15" borderId="1" xfId="0" applyFont="1" applyFill="1" applyBorder="1" applyAlignment="1">
      <alignment horizontal="center" vertical="center"/>
    </xf>
    <xf numFmtId="0" fontId="22" fillId="15" borderId="2" xfId="0" applyFont="1" applyFill="1" applyBorder="1" applyAlignment="1">
      <alignment horizontal="center" vertical="center"/>
    </xf>
    <xf numFmtId="0" fontId="28" fillId="16" borderId="29" xfId="0" applyFont="1" applyFill="1" applyBorder="1"/>
    <xf numFmtId="0" fontId="29" fillId="16" borderId="10" xfId="0" applyFont="1" applyFill="1" applyBorder="1" applyAlignment="1">
      <alignment horizontal="center" vertical="center"/>
    </xf>
    <xf numFmtId="0" fontId="1" fillId="16" borderId="10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28" fillId="16" borderId="10" xfId="0" applyFont="1" applyFill="1" applyBorder="1"/>
    <xf numFmtId="0" fontId="32" fillId="16" borderId="1" xfId="0" applyFont="1" applyFill="1" applyBorder="1" applyAlignment="1">
      <alignment horizontal="center" vertical="center"/>
    </xf>
    <xf numFmtId="0" fontId="4" fillId="16" borderId="24" xfId="0" applyFont="1" applyFill="1" applyBorder="1"/>
    <xf numFmtId="0" fontId="16" fillId="16" borderId="1" xfId="0" applyFont="1" applyFill="1" applyBorder="1" applyAlignment="1">
      <alignment horizontal="center"/>
    </xf>
    <xf numFmtId="0" fontId="29" fillId="16" borderId="17" xfId="0" applyFont="1" applyFill="1" applyBorder="1" applyAlignment="1">
      <alignment horizontal="center"/>
    </xf>
    <xf numFmtId="0" fontId="29" fillId="16" borderId="10" xfId="0" applyFont="1" applyFill="1" applyBorder="1" applyAlignment="1">
      <alignment horizontal="center"/>
    </xf>
    <xf numFmtId="0" fontId="0" fillId="16" borderId="13" xfId="0" applyFill="1" applyBorder="1" applyAlignment="1">
      <alignment shrinkToFit="1"/>
    </xf>
    <xf numFmtId="0" fontId="5" fillId="16" borderId="5" xfId="0" applyFont="1" applyFill="1" applyBorder="1" applyAlignment="1">
      <alignment horizontal="center"/>
    </xf>
    <xf numFmtId="0" fontId="27" fillId="8" borderId="33" xfId="0" applyFont="1" applyFill="1" applyBorder="1" applyAlignment="1">
      <alignment vertical="center"/>
    </xf>
    <xf numFmtId="0" fontId="28" fillId="8" borderId="32" xfId="0" applyFont="1" applyFill="1" applyBorder="1"/>
    <xf numFmtId="0" fontId="28" fillId="16" borderId="34" xfId="0" applyFont="1" applyFill="1" applyBorder="1"/>
    <xf numFmtId="0" fontId="1" fillId="16" borderId="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9" fillId="16" borderId="35" xfId="0" applyFont="1" applyFill="1" applyBorder="1" applyAlignment="1">
      <alignment horizontal="center" vertical="center"/>
    </xf>
    <xf numFmtId="0" fontId="2" fillId="0" borderId="1" xfId="0" applyFont="1" applyBorder="1"/>
    <xf numFmtId="0" fontId="1" fillId="16" borderId="19" xfId="0" applyFont="1" applyFill="1" applyBorder="1" applyAlignment="1">
      <alignment horizontal="center" vertical="center"/>
    </xf>
    <xf numFmtId="0" fontId="1" fillId="14" borderId="19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2" fillId="6" borderId="9" xfId="0" applyFont="1" applyFill="1" applyBorder="1"/>
    <xf numFmtId="0" fontId="2" fillId="6" borderId="8" xfId="0" applyFont="1" applyFill="1" applyBorder="1" applyAlignment="1">
      <alignment vertic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2" fillId="0" borderId="7" xfId="0" applyFont="1" applyBorder="1"/>
    <xf numFmtId="0" fontId="2" fillId="8" borderId="20" xfId="0" applyFont="1" applyFill="1" applyBorder="1" applyAlignment="1">
      <alignment vertical="center"/>
    </xf>
    <xf numFmtId="0" fontId="7" fillId="0" borderId="2" xfId="0" applyFont="1" applyBorder="1" applyAlignment="1">
      <alignment vertical="center" textRotation="90" wrapText="1"/>
    </xf>
    <xf numFmtId="0" fontId="5" fillId="14" borderId="22" xfId="0" applyFont="1" applyFill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19" fillId="0" borderId="1" xfId="0" applyFont="1" applyBorder="1"/>
    <xf numFmtId="0" fontId="1" fillId="8" borderId="5" xfId="0" applyFont="1" applyFill="1" applyBorder="1" applyAlignment="1">
      <alignment horizontal="center"/>
    </xf>
    <xf numFmtId="0" fontId="1" fillId="14" borderId="5" xfId="0" applyFont="1" applyFill="1" applyBorder="1" applyAlignment="1">
      <alignment horizontal="center"/>
    </xf>
    <xf numFmtId="0" fontId="28" fillId="0" borderId="0" xfId="0" applyFont="1"/>
    <xf numFmtId="0" fontId="20" fillId="0" borderId="0" xfId="0" applyFont="1" applyAlignment="1">
      <alignment horizontal="center"/>
    </xf>
    <xf numFmtId="0" fontId="29" fillId="16" borderId="17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29" fillId="6" borderId="3" xfId="0" applyFont="1" applyFill="1" applyBorder="1" applyAlignment="1">
      <alignment horizontal="center" vertical="center"/>
    </xf>
    <xf numFmtId="0" fontId="22" fillId="6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4" fillId="0" borderId="0" xfId="0" applyFont="1"/>
    <xf numFmtId="0" fontId="29" fillId="6" borderId="2" xfId="0" applyFont="1" applyFill="1" applyBorder="1" applyAlignment="1">
      <alignment horizontal="center" vertical="center"/>
    </xf>
    <xf numFmtId="0" fontId="1" fillId="17" borderId="2" xfId="0" applyFont="1" applyFill="1" applyBorder="1" applyAlignment="1">
      <alignment horizontal="center" vertical="center"/>
    </xf>
    <xf numFmtId="0" fontId="1" fillId="15" borderId="4" xfId="0" applyFont="1" applyFill="1" applyBorder="1" applyAlignment="1">
      <alignment horizontal="center"/>
    </xf>
    <xf numFmtId="0" fontId="1" fillId="15" borderId="4" xfId="0" applyFont="1" applyFill="1" applyBorder="1" applyAlignment="1">
      <alignment horizontal="center" vertical="center"/>
    </xf>
    <xf numFmtId="0" fontId="6" fillId="15" borderId="4" xfId="0" applyFont="1" applyFill="1" applyBorder="1" applyAlignment="1">
      <alignment horizontal="center"/>
    </xf>
    <xf numFmtId="0" fontId="22" fillId="15" borderId="3" xfId="0" applyFont="1" applyFill="1" applyBorder="1" applyAlignment="1">
      <alignment horizontal="center" vertical="center"/>
    </xf>
    <xf numFmtId="0" fontId="22" fillId="15" borderId="4" xfId="0" applyFont="1" applyFill="1" applyBorder="1" applyAlignment="1">
      <alignment horizontal="center" vertical="center"/>
    </xf>
    <xf numFmtId="0" fontId="6" fillId="0" borderId="10" xfId="0" applyFont="1" applyBorder="1"/>
    <xf numFmtId="0" fontId="7" fillId="0" borderId="10" xfId="0" applyFont="1" applyBorder="1"/>
    <xf numFmtId="0" fontId="6" fillId="0" borderId="10" xfId="0" applyFont="1" applyBorder="1" applyAlignment="1">
      <alignment horizontal="center"/>
    </xf>
    <xf numFmtId="0" fontId="7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6" fillId="0" borderId="10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24" fillId="3" borderId="27" xfId="0" applyFont="1" applyFill="1" applyBorder="1" applyAlignment="1">
      <alignment vertical="center"/>
    </xf>
    <xf numFmtId="0" fontId="24" fillId="3" borderId="7" xfId="0" applyFont="1" applyFill="1" applyBorder="1" applyAlignment="1">
      <alignment vertical="center"/>
    </xf>
    <xf numFmtId="0" fontId="2" fillId="0" borderId="3" xfId="0" applyFont="1" applyBorder="1"/>
    <xf numFmtId="0" fontId="33" fillId="0" borderId="7" xfId="0" applyFont="1" applyBorder="1" applyAlignment="1">
      <alignment vertical="center"/>
    </xf>
    <xf numFmtId="0" fontId="6" fillId="6" borderId="2" xfId="0" applyFont="1" applyFill="1" applyBorder="1"/>
    <xf numFmtId="0" fontId="7" fillId="6" borderId="2" xfId="0" applyFont="1" applyFill="1" applyBorder="1"/>
    <xf numFmtId="0" fontId="7" fillId="6" borderId="2" xfId="0" applyFont="1" applyFill="1" applyBorder="1" applyAlignment="1">
      <alignment vertical="center"/>
    </xf>
    <xf numFmtId="0" fontId="7" fillId="6" borderId="2" xfId="0" applyFont="1" applyFill="1" applyBorder="1" applyAlignment="1">
      <alignment vertical="center" wrapText="1"/>
    </xf>
    <xf numFmtId="0" fontId="22" fillId="0" borderId="3" xfId="0" applyFont="1" applyBorder="1" applyAlignment="1">
      <alignment horizontal="center" vertical="center"/>
    </xf>
    <xf numFmtId="0" fontId="4" fillId="8" borderId="17" xfId="0" applyFont="1" applyFill="1" applyBorder="1"/>
    <xf numFmtId="0" fontId="2" fillId="0" borderId="10" xfId="0" applyFont="1" applyBorder="1" applyAlignment="1">
      <alignment vertical="center" textRotation="90" wrapText="1"/>
    </xf>
    <xf numFmtId="0" fontId="2" fillId="6" borderId="2" xfId="0" applyFont="1" applyFill="1" applyBorder="1" applyAlignment="1">
      <alignment horizontal="center" vertical="center"/>
    </xf>
    <xf numFmtId="0" fontId="32" fillId="16" borderId="10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/>
    </xf>
    <xf numFmtId="0" fontId="24" fillId="10" borderId="27" xfId="0" applyFont="1" applyFill="1" applyBorder="1" applyAlignment="1">
      <alignment vertical="center"/>
    </xf>
    <xf numFmtId="0" fontId="24" fillId="10" borderId="7" xfId="0" applyFont="1" applyFill="1" applyBorder="1" applyAlignment="1">
      <alignment vertical="center"/>
    </xf>
    <xf numFmtId="0" fontId="6" fillId="16" borderId="2" xfId="0" applyFont="1" applyFill="1" applyBorder="1" applyAlignment="1">
      <alignment horizontal="center"/>
    </xf>
    <xf numFmtId="0" fontId="22" fillId="16" borderId="1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center" vertical="center"/>
    </xf>
    <xf numFmtId="0" fontId="2" fillId="15" borderId="1" xfId="0" applyFont="1" applyFill="1" applyBorder="1"/>
    <xf numFmtId="0" fontId="33" fillId="15" borderId="7" xfId="0" applyFont="1" applyFill="1" applyBorder="1" applyAlignment="1">
      <alignment vertical="center"/>
    </xf>
    <xf numFmtId="0" fontId="22" fillId="18" borderId="1" xfId="0" applyFont="1" applyFill="1" applyBorder="1" applyAlignment="1">
      <alignment horizontal="center" vertical="center"/>
    </xf>
    <xf numFmtId="0" fontId="22" fillId="18" borderId="2" xfId="0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center" vertical="center"/>
    </xf>
    <xf numFmtId="0" fontId="1" fillId="16" borderId="2" xfId="0" applyFont="1" applyFill="1" applyBorder="1" applyAlignment="1">
      <alignment horizontal="center"/>
    </xf>
    <xf numFmtId="0" fontId="29" fillId="16" borderId="1" xfId="0" applyFont="1" applyFill="1" applyBorder="1" applyAlignment="1">
      <alignment horizontal="center" vertical="center"/>
    </xf>
    <xf numFmtId="0" fontId="22" fillId="16" borderId="3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/>
    </xf>
    <xf numFmtId="0" fontId="27" fillId="16" borderId="1" xfId="0" applyFont="1" applyFill="1" applyBorder="1" applyAlignment="1">
      <alignment horizontal="center" vertical="center"/>
    </xf>
    <xf numFmtId="0" fontId="6" fillId="16" borderId="4" xfId="0" applyFont="1" applyFill="1" applyBorder="1" applyAlignment="1">
      <alignment horizontal="center"/>
    </xf>
    <xf numFmtId="0" fontId="22" fillId="16" borderId="4" xfId="0" applyFont="1" applyFill="1" applyBorder="1" applyAlignment="1">
      <alignment horizontal="center" vertical="center"/>
    </xf>
    <xf numFmtId="0" fontId="2" fillId="18" borderId="2" xfId="0" applyFont="1" applyFill="1" applyBorder="1" applyAlignment="1">
      <alignment horizontal="center"/>
    </xf>
    <xf numFmtId="0" fontId="2" fillId="18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2" fillId="14" borderId="2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/>
    </xf>
    <xf numFmtId="0" fontId="42" fillId="0" borderId="3" xfId="0" applyFont="1" applyBorder="1" applyAlignment="1">
      <alignment vertical="center"/>
    </xf>
    <xf numFmtId="0" fontId="42" fillId="0" borderId="1" xfId="0" applyFont="1" applyBorder="1" applyAlignment="1">
      <alignment vertical="center"/>
    </xf>
    <xf numFmtId="0" fontId="2" fillId="16" borderId="2" xfId="0" applyFont="1" applyFill="1" applyBorder="1" applyAlignment="1">
      <alignment horizont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7" fillId="16" borderId="1" xfId="0" applyFont="1" applyFill="1" applyBorder="1" applyAlignment="1">
      <alignment horizontal="center"/>
    </xf>
    <xf numFmtId="0" fontId="27" fillId="14" borderId="1" xfId="0" applyFont="1" applyFill="1" applyBorder="1" applyAlignment="1">
      <alignment horizontal="center"/>
    </xf>
    <xf numFmtId="0" fontId="1" fillId="14" borderId="1" xfId="0" applyFont="1" applyFill="1" applyBorder="1" applyAlignment="1">
      <alignment horizontal="center"/>
    </xf>
    <xf numFmtId="0" fontId="29" fillId="0" borderId="2" xfId="0" applyFont="1" applyBorder="1" applyAlignment="1">
      <alignment horizontal="left" vertical="center"/>
    </xf>
    <xf numFmtId="0" fontId="8" fillId="6" borderId="20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6" fillId="6" borderId="16" xfId="0" applyFont="1" applyFill="1" applyBorder="1" applyAlignment="1">
      <alignment horizontal="center"/>
    </xf>
    <xf numFmtId="0" fontId="22" fillId="6" borderId="16" xfId="0" applyFont="1" applyFill="1" applyBorder="1" applyAlignment="1">
      <alignment horizontal="center"/>
    </xf>
    <xf numFmtId="0" fontId="22" fillId="6" borderId="33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/>
    </xf>
    <xf numFmtId="0" fontId="33" fillId="6" borderId="17" xfId="0" applyFont="1" applyFill="1" applyBorder="1" applyAlignment="1">
      <alignment vertical="center"/>
    </xf>
    <xf numFmtId="0" fontId="29" fillId="6" borderId="10" xfId="0" applyFont="1" applyFill="1" applyBorder="1" applyAlignment="1">
      <alignment horizontal="left" vertical="center"/>
    </xf>
    <xf numFmtId="0" fontId="29" fillId="16" borderId="1" xfId="0" applyFont="1" applyFill="1" applyBorder="1" applyAlignment="1">
      <alignment horizontal="center"/>
    </xf>
    <xf numFmtId="0" fontId="29" fillId="14" borderId="17" xfId="0" applyFont="1" applyFill="1" applyBorder="1" applyAlignment="1">
      <alignment horizontal="center"/>
    </xf>
    <xf numFmtId="0" fontId="29" fillId="14" borderId="10" xfId="0" applyFont="1" applyFill="1" applyBorder="1" applyAlignment="1">
      <alignment horizontal="center"/>
    </xf>
    <xf numFmtId="0" fontId="29" fillId="14" borderId="1" xfId="0" applyFont="1" applyFill="1" applyBorder="1" applyAlignment="1">
      <alignment horizontal="center"/>
    </xf>
    <xf numFmtId="0" fontId="19" fillId="8" borderId="9" xfId="0" applyFont="1" applyFill="1" applyBorder="1" applyAlignment="1">
      <alignment vertical="center"/>
    </xf>
    <xf numFmtId="0" fontId="1" fillId="18" borderId="0" xfId="0" applyFont="1" applyFill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6" borderId="2" xfId="0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43" fillId="8" borderId="0" xfId="0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0" fontId="2" fillId="6" borderId="2" xfId="0" applyFont="1" applyFill="1" applyBorder="1" applyAlignment="1">
      <alignment horizontal="center"/>
    </xf>
    <xf numFmtId="0" fontId="24" fillId="3" borderId="27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28" fillId="8" borderId="12" xfId="0" applyFont="1" applyFill="1" applyBorder="1" applyAlignment="1">
      <alignment horizontal="center"/>
    </xf>
    <xf numFmtId="0" fontId="28" fillId="8" borderId="10" xfId="0" applyFont="1" applyFill="1" applyBorder="1" applyAlignment="1">
      <alignment horizontal="center"/>
    </xf>
    <xf numFmtId="0" fontId="28" fillId="8" borderId="32" xfId="0" applyFont="1" applyFill="1" applyBorder="1" applyAlignment="1">
      <alignment horizontal="center"/>
    </xf>
    <xf numFmtId="0" fontId="4" fillId="8" borderId="10" xfId="0" applyFont="1" applyFill="1" applyBorder="1" applyAlignment="1">
      <alignment horizontal="center"/>
    </xf>
    <xf numFmtId="0" fontId="0" fillId="0" borderId="12" xfId="0" applyBorder="1" applyAlignment="1">
      <alignment horizontal="center" shrinkToFit="1"/>
    </xf>
    <xf numFmtId="0" fontId="19" fillId="0" borderId="0" xfId="0" applyFont="1" applyAlignment="1">
      <alignment horizontal="center"/>
    </xf>
    <xf numFmtId="0" fontId="44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3" borderId="27" xfId="0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5" fillId="0" borderId="13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4" fillId="0" borderId="0" xfId="0" applyFont="1" applyAlignment="1">
      <alignment horizontal="center"/>
    </xf>
    <xf numFmtId="0" fontId="2" fillId="19" borderId="2" xfId="0" applyFont="1" applyFill="1" applyBorder="1" applyAlignment="1">
      <alignment horizontal="center"/>
    </xf>
    <xf numFmtId="0" fontId="2" fillId="19" borderId="2" xfId="0" applyFont="1" applyFill="1" applyBorder="1" applyAlignment="1">
      <alignment horizontal="center" vertical="center"/>
    </xf>
    <xf numFmtId="0" fontId="29" fillId="8" borderId="14" xfId="0" applyFont="1" applyFill="1" applyBorder="1" applyAlignment="1">
      <alignment horizontal="left"/>
    </xf>
    <xf numFmtId="0" fontId="45" fillId="0" borderId="7" xfId="0" applyFont="1" applyBorder="1" applyAlignment="1">
      <alignment horizontal="center" vertical="center"/>
    </xf>
    <xf numFmtId="0" fontId="45" fillId="6" borderId="8" xfId="0" applyFont="1" applyFill="1" applyBorder="1" applyAlignment="1">
      <alignment horizontal="center" vertical="center"/>
    </xf>
    <xf numFmtId="0" fontId="45" fillId="0" borderId="17" xfId="0" applyFont="1" applyBorder="1" applyAlignment="1">
      <alignment horizontal="center" vertical="center"/>
    </xf>
    <xf numFmtId="0" fontId="47" fillId="0" borderId="9" xfId="0" applyFont="1" applyBorder="1" applyAlignment="1">
      <alignment horizontal="center" vertical="center"/>
    </xf>
    <xf numFmtId="0" fontId="47" fillId="0" borderId="8" xfId="0" applyFont="1" applyBorder="1" applyAlignment="1">
      <alignment horizontal="center" vertical="center"/>
    </xf>
    <xf numFmtId="0" fontId="47" fillId="6" borderId="8" xfId="0" applyFont="1" applyFill="1" applyBorder="1" applyAlignment="1">
      <alignment horizontal="center" vertical="center"/>
    </xf>
    <xf numFmtId="0" fontId="47" fillId="8" borderId="17" xfId="0" applyFont="1" applyFill="1" applyBorder="1" applyAlignment="1">
      <alignment horizontal="center" vertical="center"/>
    </xf>
    <xf numFmtId="0" fontId="45" fillId="0" borderId="8" xfId="0" applyFont="1" applyBorder="1" applyAlignment="1">
      <alignment horizontal="center" vertical="center"/>
    </xf>
    <xf numFmtId="0" fontId="47" fillId="0" borderId="7" xfId="0" applyFont="1" applyBorder="1" applyAlignment="1">
      <alignment horizontal="center" vertical="center"/>
    </xf>
    <xf numFmtId="0" fontId="47" fillId="6" borderId="9" xfId="0" applyFont="1" applyFill="1" applyBorder="1" applyAlignment="1">
      <alignment horizontal="center" vertical="center"/>
    </xf>
    <xf numFmtId="0" fontId="45" fillId="6" borderId="9" xfId="0" applyFont="1" applyFill="1" applyBorder="1" applyAlignment="1">
      <alignment horizontal="center" vertical="center"/>
    </xf>
    <xf numFmtId="0" fontId="45" fillId="8" borderId="25" xfId="0" applyFont="1" applyFill="1" applyBorder="1" applyAlignment="1">
      <alignment horizontal="center" vertical="center"/>
    </xf>
    <xf numFmtId="0" fontId="45" fillId="8" borderId="17" xfId="0" applyFont="1" applyFill="1" applyBorder="1" applyAlignment="1">
      <alignment horizontal="center" vertical="center"/>
    </xf>
    <xf numFmtId="0" fontId="2" fillId="8" borderId="12" xfId="0" applyFont="1" applyFill="1" applyBorder="1"/>
    <xf numFmtId="0" fontId="2" fillId="8" borderId="37" xfId="0" applyFont="1" applyFill="1" applyBorder="1"/>
    <xf numFmtId="0" fontId="19" fillId="0" borderId="11" xfId="0" applyFont="1" applyBorder="1"/>
    <xf numFmtId="0" fontId="19" fillId="0" borderId="37" xfId="0" applyFont="1" applyBorder="1"/>
    <xf numFmtId="0" fontId="2" fillId="6" borderId="2" xfId="0" applyFont="1" applyFill="1" applyBorder="1" applyAlignment="1">
      <alignment vertical="center"/>
    </xf>
    <xf numFmtId="0" fontId="16" fillId="14" borderId="26" xfId="0" applyFont="1" applyFill="1" applyBorder="1" applyAlignment="1">
      <alignment horizontal="center"/>
    </xf>
    <xf numFmtId="0" fontId="2" fillId="8" borderId="37" xfId="0" applyFont="1" applyFill="1" applyBorder="1" applyAlignment="1">
      <alignment vertical="center"/>
    </xf>
    <xf numFmtId="0" fontId="32" fillId="14" borderId="26" xfId="0" applyFont="1" applyFill="1" applyBorder="1" applyAlignment="1">
      <alignment horizontal="center" vertical="center"/>
    </xf>
    <xf numFmtId="0" fontId="4" fillId="16" borderId="11" xfId="0" applyFont="1" applyFill="1" applyBorder="1"/>
    <xf numFmtId="0" fontId="32" fillId="16" borderId="17" xfId="0" applyFont="1" applyFill="1" applyBorder="1" applyAlignment="1">
      <alignment horizontal="center" vertical="center"/>
    </xf>
    <xf numFmtId="0" fontId="29" fillId="16" borderId="38" xfId="0" applyFont="1" applyFill="1" applyBorder="1" applyAlignment="1">
      <alignment horizontal="center" vertical="center"/>
    </xf>
    <xf numFmtId="0" fontId="29" fillId="16" borderId="39" xfId="0" applyFont="1" applyFill="1" applyBorder="1" applyAlignment="1">
      <alignment horizontal="center" vertical="center"/>
    </xf>
    <xf numFmtId="0" fontId="29" fillId="16" borderId="40" xfId="0" applyFont="1" applyFill="1" applyBorder="1" applyAlignment="1">
      <alignment horizontal="center" vertical="center"/>
    </xf>
    <xf numFmtId="0" fontId="22" fillId="19" borderId="1" xfId="0" applyFont="1" applyFill="1" applyBorder="1" applyAlignment="1">
      <alignment horizontal="center" vertical="center"/>
    </xf>
    <xf numFmtId="0" fontId="29" fillId="19" borderId="1" xfId="0" applyFont="1" applyFill="1" applyBorder="1" applyAlignment="1">
      <alignment horizontal="center" vertical="center"/>
    </xf>
    <xf numFmtId="0" fontId="1" fillId="0" borderId="10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20" borderId="2" xfId="0" applyFont="1" applyFill="1" applyBorder="1" applyAlignment="1">
      <alignment horizontal="center"/>
    </xf>
    <xf numFmtId="0" fontId="6" fillId="20" borderId="2" xfId="0" applyFont="1" applyFill="1" applyBorder="1" applyAlignment="1">
      <alignment horizontal="center"/>
    </xf>
    <xf numFmtId="0" fontId="22" fillId="20" borderId="2" xfId="0" applyFont="1" applyFill="1" applyBorder="1" applyAlignment="1">
      <alignment horizontal="center" vertical="center"/>
    </xf>
    <xf numFmtId="0" fontId="22" fillId="20" borderId="1" xfId="0" applyFont="1" applyFill="1" applyBorder="1" applyAlignment="1">
      <alignment horizontal="center" vertical="center"/>
    </xf>
    <xf numFmtId="0" fontId="2" fillId="20" borderId="2" xfId="0" applyFont="1" applyFill="1" applyBorder="1"/>
    <xf numFmtId="0" fontId="45" fillId="20" borderId="8" xfId="0" applyFont="1" applyFill="1" applyBorder="1" applyAlignment="1">
      <alignment horizontal="center" vertical="center"/>
    </xf>
    <xf numFmtId="0" fontId="29" fillId="20" borderId="19" xfId="0" applyFont="1" applyFill="1" applyBorder="1" applyAlignment="1">
      <alignment horizontal="left"/>
    </xf>
    <xf numFmtId="0" fontId="6" fillId="20" borderId="4" xfId="0" applyFont="1" applyFill="1" applyBorder="1" applyAlignment="1">
      <alignment horizontal="center"/>
    </xf>
    <xf numFmtId="0" fontId="53" fillId="0" borderId="0" xfId="0" applyFont="1"/>
    <xf numFmtId="0" fontId="53" fillId="0" borderId="0" xfId="0" applyFont="1" applyAlignment="1">
      <alignment horizontal="left"/>
    </xf>
    <xf numFmtId="0" fontId="53" fillId="0" borderId="0" xfId="0" applyFont="1" applyAlignment="1">
      <alignment horizontal="center"/>
    </xf>
    <xf numFmtId="0" fontId="54" fillId="0" borderId="0" xfId="0" applyFont="1" applyAlignment="1">
      <alignment horizontal="center" vertical="center"/>
    </xf>
    <xf numFmtId="0" fontId="49" fillId="0" borderId="0" xfId="0" applyFont="1" applyAlignment="1">
      <alignment horizontal="left"/>
    </xf>
    <xf numFmtId="0" fontId="49" fillId="0" borderId="0" xfId="0" applyFont="1" applyAlignment="1">
      <alignment horizontal="center" vertical="center"/>
    </xf>
    <xf numFmtId="0" fontId="54" fillId="0" borderId="2" xfId="0" applyFont="1" applyBorder="1" applyAlignment="1">
      <alignment horizontal="left" vertical="top"/>
    </xf>
    <xf numFmtId="0" fontId="53" fillId="0" borderId="8" xfId="0" applyFont="1" applyBorder="1" applyAlignment="1">
      <alignment horizontal="left"/>
    </xf>
    <xf numFmtId="0" fontId="54" fillId="0" borderId="1" xfId="0" applyFont="1" applyBorder="1" applyAlignment="1">
      <alignment horizontal="left" vertical="top"/>
    </xf>
    <xf numFmtId="0" fontId="53" fillId="0" borderId="1" xfId="0" applyFont="1" applyBorder="1" applyAlignment="1">
      <alignment horizontal="left" vertical="top"/>
    </xf>
    <xf numFmtId="0" fontId="49" fillId="6" borderId="2" xfId="0" applyFont="1" applyFill="1" applyBorder="1" applyAlignment="1">
      <alignment horizontal="left" vertical="top"/>
    </xf>
    <xf numFmtId="0" fontId="53" fillId="6" borderId="2" xfId="0" applyFont="1" applyFill="1" applyBorder="1" applyAlignment="1">
      <alignment horizontal="left" vertical="top"/>
    </xf>
    <xf numFmtId="0" fontId="53" fillId="6" borderId="2" xfId="0" applyFont="1" applyFill="1" applyBorder="1" applyAlignment="1">
      <alignment horizontal="left" vertical="top" wrapText="1"/>
    </xf>
    <xf numFmtId="0" fontId="49" fillId="6" borderId="2" xfId="0" applyFont="1" applyFill="1" applyBorder="1" applyAlignment="1">
      <alignment horizontal="left" vertical="top" wrapText="1"/>
    </xf>
    <xf numFmtId="0" fontId="49" fillId="14" borderId="1" xfId="0" applyFont="1" applyFill="1" applyBorder="1" applyAlignment="1">
      <alignment horizontal="left" vertical="top"/>
    </xf>
    <xf numFmtId="0" fontId="51" fillId="0" borderId="3" xfId="0" applyFont="1" applyBorder="1" applyAlignment="1">
      <alignment horizontal="left" vertical="top"/>
    </xf>
    <xf numFmtId="0" fontId="49" fillId="14" borderId="2" xfId="0" applyFont="1" applyFill="1" applyBorder="1" applyAlignment="1">
      <alignment horizontal="left" vertical="top"/>
    </xf>
    <xf numFmtId="0" fontId="51" fillId="14" borderId="1" xfId="0" applyFont="1" applyFill="1" applyBorder="1" applyAlignment="1">
      <alignment horizontal="left" vertical="top"/>
    </xf>
    <xf numFmtId="0" fontId="51" fillId="14" borderId="2" xfId="0" applyFont="1" applyFill="1" applyBorder="1" applyAlignment="1">
      <alignment horizontal="left" vertical="top"/>
    </xf>
    <xf numFmtId="0" fontId="53" fillId="0" borderId="3" xfId="0" applyFont="1" applyBorder="1" applyAlignment="1">
      <alignment horizontal="left" vertical="top"/>
    </xf>
    <xf numFmtId="0" fontId="50" fillId="0" borderId="2" xfId="0" applyFont="1" applyBorder="1" applyAlignment="1">
      <alignment horizontal="left" vertical="top"/>
    </xf>
    <xf numFmtId="0" fontId="51" fillId="0" borderId="1" xfId="0" applyFont="1" applyBorder="1" applyAlignment="1">
      <alignment horizontal="left" vertical="top"/>
    </xf>
    <xf numFmtId="0" fontId="51" fillId="6" borderId="2" xfId="0" applyFont="1" applyFill="1" applyBorder="1" applyAlignment="1">
      <alignment horizontal="left" vertical="top"/>
    </xf>
    <xf numFmtId="0" fontId="50" fillId="6" borderId="2" xfId="0" applyFont="1" applyFill="1" applyBorder="1" applyAlignment="1">
      <alignment horizontal="left" vertical="top"/>
    </xf>
    <xf numFmtId="0" fontId="50" fillId="14" borderId="3" xfId="0" applyFont="1" applyFill="1" applyBorder="1" applyAlignment="1">
      <alignment horizontal="left" vertical="top"/>
    </xf>
    <xf numFmtId="0" fontId="51" fillId="14" borderId="3" xfId="0" applyFont="1" applyFill="1" applyBorder="1" applyAlignment="1">
      <alignment horizontal="left" vertical="top"/>
    </xf>
    <xf numFmtId="0" fontId="58" fillId="0" borderId="3" xfId="0" applyFont="1" applyBorder="1" applyAlignment="1">
      <alignment horizontal="left" vertical="top"/>
    </xf>
    <xf numFmtId="0" fontId="50" fillId="14" borderId="1" xfId="0" applyFont="1" applyFill="1" applyBorder="1" applyAlignment="1">
      <alignment horizontal="left" vertical="top"/>
    </xf>
    <xf numFmtId="0" fontId="51" fillId="19" borderId="1" xfId="0" applyFont="1" applyFill="1" applyBorder="1" applyAlignment="1">
      <alignment horizontal="left" vertical="top"/>
    </xf>
    <xf numFmtId="0" fontId="50" fillId="0" borderId="1" xfId="0" applyFont="1" applyBorder="1" applyAlignment="1">
      <alignment horizontal="left" vertical="top"/>
    </xf>
    <xf numFmtId="0" fontId="53" fillId="14" borderId="1" xfId="0" applyFont="1" applyFill="1" applyBorder="1" applyAlignment="1">
      <alignment horizontal="left" vertical="top"/>
    </xf>
    <xf numFmtId="0" fontId="49" fillId="0" borderId="1" xfId="0" applyFont="1" applyBorder="1" applyAlignment="1">
      <alignment horizontal="left" vertical="top"/>
    </xf>
    <xf numFmtId="0" fontId="50" fillId="19" borderId="1" xfId="0" applyFont="1" applyFill="1" applyBorder="1" applyAlignment="1">
      <alignment horizontal="left" vertical="top"/>
    </xf>
    <xf numFmtId="0" fontId="53" fillId="14" borderId="3" xfId="0" applyFont="1" applyFill="1" applyBorder="1" applyAlignment="1">
      <alignment horizontal="left" vertical="top"/>
    </xf>
    <xf numFmtId="0" fontId="53" fillId="14" borderId="2" xfId="0" applyFont="1" applyFill="1" applyBorder="1" applyAlignment="1">
      <alignment horizontal="left" vertical="top"/>
    </xf>
    <xf numFmtId="0" fontId="55" fillId="14" borderId="1" xfId="0" applyFont="1" applyFill="1" applyBorder="1" applyAlignment="1">
      <alignment horizontal="left" vertical="top"/>
    </xf>
    <xf numFmtId="0" fontId="57" fillId="0" borderId="2" xfId="0" applyFont="1" applyBorder="1" applyAlignment="1">
      <alignment horizontal="left" vertical="top"/>
    </xf>
    <xf numFmtId="0" fontId="54" fillId="0" borderId="3" xfId="0" applyFont="1" applyBorder="1" applyAlignment="1">
      <alignment horizontal="left" vertical="top"/>
    </xf>
    <xf numFmtId="0" fontId="49" fillId="0" borderId="1" xfId="0" applyFont="1" applyBorder="1" applyAlignment="1">
      <alignment horizontal="left" vertical="top" wrapText="1"/>
    </xf>
    <xf numFmtId="0" fontId="50" fillId="0" borderId="3" xfId="0" applyFont="1" applyBorder="1" applyAlignment="1">
      <alignment horizontal="left" vertical="top"/>
    </xf>
    <xf numFmtId="0" fontId="53" fillId="0" borderId="13" xfId="0" applyFont="1" applyBorder="1" applyAlignment="1">
      <alignment horizontal="left"/>
    </xf>
    <xf numFmtId="0" fontId="49" fillId="0" borderId="1" xfId="0" applyFont="1" applyBorder="1" applyAlignment="1">
      <alignment horizontal="left" vertical="top" textRotation="90" wrapText="1"/>
    </xf>
    <xf numFmtId="0" fontId="53" fillId="19" borderId="1" xfId="0" applyFont="1" applyFill="1" applyBorder="1" applyAlignment="1">
      <alignment horizontal="left" vertical="top"/>
    </xf>
    <xf numFmtId="0" fontId="53" fillId="0" borderId="1" xfId="0" applyFont="1" applyBorder="1" applyAlignment="1">
      <alignment horizontal="left" vertical="top" wrapText="1"/>
    </xf>
    <xf numFmtId="0" fontId="54" fillId="6" borderId="2" xfId="0" applyFont="1" applyFill="1" applyBorder="1" applyAlignment="1">
      <alignment horizontal="left" vertical="top"/>
    </xf>
    <xf numFmtId="0" fontId="49" fillId="0" borderId="3" xfId="0" applyFont="1" applyBorder="1" applyAlignment="1">
      <alignment horizontal="left" vertical="top"/>
    </xf>
    <xf numFmtId="0" fontId="53" fillId="19" borderId="3" xfId="0" applyFont="1" applyFill="1" applyBorder="1" applyAlignment="1">
      <alignment horizontal="left" vertical="top"/>
    </xf>
    <xf numFmtId="0" fontId="53" fillId="0" borderId="3" xfId="0" applyFont="1" applyBorder="1" applyAlignment="1">
      <alignment horizontal="left" vertical="top" wrapText="1"/>
    </xf>
    <xf numFmtId="0" fontId="49" fillId="0" borderId="3" xfId="0" applyFont="1" applyBorder="1" applyAlignment="1">
      <alignment horizontal="left" vertical="top" wrapText="1"/>
    </xf>
    <xf numFmtId="0" fontId="55" fillId="0" borderId="38" xfId="0" applyFont="1" applyBorder="1" applyAlignment="1">
      <alignment horizontal="left" vertical="top"/>
    </xf>
    <xf numFmtId="0" fontId="49" fillId="0" borderId="39" xfId="0" applyFont="1" applyBorder="1" applyAlignment="1">
      <alignment horizontal="left" vertical="top"/>
    </xf>
    <xf numFmtId="0" fontId="53" fillId="0" borderId="39" xfId="0" applyFont="1" applyBorder="1" applyAlignment="1">
      <alignment horizontal="left" vertical="top" textRotation="90" wrapText="1"/>
    </xf>
    <xf numFmtId="0" fontId="49" fillId="0" borderId="39" xfId="0" applyFont="1" applyBorder="1" applyAlignment="1">
      <alignment horizontal="left" vertical="top" wrapText="1"/>
    </xf>
    <xf numFmtId="0" fontId="53" fillId="0" borderId="39" xfId="0" applyFont="1" applyBorder="1" applyAlignment="1">
      <alignment horizontal="left" vertical="top"/>
    </xf>
    <xf numFmtId="0" fontId="54" fillId="0" borderId="39" xfId="0" applyFont="1" applyBorder="1" applyAlignment="1">
      <alignment horizontal="left" vertical="top"/>
    </xf>
    <xf numFmtId="0" fontId="49" fillId="0" borderId="40" xfId="0" applyFont="1" applyBorder="1" applyAlignment="1">
      <alignment horizontal="left" vertical="top"/>
    </xf>
    <xf numFmtId="0" fontId="49" fillId="14" borderId="3" xfId="0" applyFont="1" applyFill="1" applyBorder="1" applyAlignment="1">
      <alignment horizontal="left" vertical="top"/>
    </xf>
    <xf numFmtId="0" fontId="56" fillId="0" borderId="38" xfId="0" applyFont="1" applyBorder="1" applyAlignment="1">
      <alignment horizontal="left" vertical="top"/>
    </xf>
    <xf numFmtId="0" fontId="56" fillId="0" borderId="39" xfId="0" applyFont="1" applyBorder="1" applyAlignment="1">
      <alignment horizontal="left" vertical="top"/>
    </xf>
    <xf numFmtId="0" fontId="50" fillId="0" borderId="39" xfId="0" applyFont="1" applyBorder="1" applyAlignment="1">
      <alignment horizontal="left" vertical="top"/>
    </xf>
    <xf numFmtId="0" fontId="50" fillId="0" borderId="40" xfId="0" applyFont="1" applyBorder="1" applyAlignment="1">
      <alignment horizontal="left" vertical="top"/>
    </xf>
    <xf numFmtId="0" fontId="55" fillId="0" borderId="41" xfId="0" applyFont="1" applyBorder="1" applyAlignment="1">
      <alignment horizontal="left" vertical="top"/>
    </xf>
    <xf numFmtId="0" fontId="59" fillId="0" borderId="39" xfId="0" applyFont="1" applyBorder="1" applyAlignment="1">
      <alignment horizontal="left" vertical="top"/>
    </xf>
    <xf numFmtId="0" fontId="60" fillId="0" borderId="38" xfId="0" applyFont="1" applyBorder="1" applyAlignment="1">
      <alignment horizontal="left" vertical="top"/>
    </xf>
    <xf numFmtId="0" fontId="60" fillId="0" borderId="39" xfId="0" applyFont="1" applyBorder="1" applyAlignment="1">
      <alignment horizontal="left" vertical="top"/>
    </xf>
    <xf numFmtId="0" fontId="60" fillId="0" borderId="41" xfId="0" applyFont="1" applyBorder="1" applyAlignment="1">
      <alignment horizontal="left" vertical="top"/>
    </xf>
    <xf numFmtId="0" fontId="53" fillId="0" borderId="3" xfId="0" applyFont="1" applyBorder="1" applyAlignment="1">
      <alignment horizontal="left" vertical="top" shrinkToFit="1"/>
    </xf>
    <xf numFmtId="0" fontId="62" fillId="14" borderId="3" xfId="0" applyFont="1" applyFill="1" applyBorder="1" applyAlignment="1">
      <alignment horizontal="left" vertical="top"/>
    </xf>
    <xf numFmtId="0" fontId="61" fillId="0" borderId="39" xfId="0" applyFont="1" applyBorder="1" applyAlignment="1">
      <alignment horizontal="left" vertical="top"/>
    </xf>
    <xf numFmtId="0" fontId="55" fillId="0" borderId="3" xfId="0" applyFont="1" applyBorder="1" applyAlignment="1">
      <alignment horizontal="left" vertical="top"/>
    </xf>
    <xf numFmtId="0" fontId="51" fillId="0" borderId="27" xfId="0" applyFont="1" applyBorder="1" applyAlignment="1">
      <alignment vertical="center"/>
    </xf>
    <xf numFmtId="0" fontId="51" fillId="0" borderId="27" xfId="0" applyFont="1" applyBorder="1" applyAlignment="1">
      <alignment vertical="center" wrapText="1"/>
    </xf>
    <xf numFmtId="0" fontId="52" fillId="0" borderId="27" xfId="0" applyFont="1" applyBorder="1" applyAlignment="1">
      <alignment horizontal="center" vertical="center"/>
    </xf>
    <xf numFmtId="0" fontId="51" fillId="0" borderId="7" xfId="0" applyFont="1" applyBorder="1" applyAlignment="1">
      <alignment vertical="center"/>
    </xf>
    <xf numFmtId="0" fontId="49" fillId="0" borderId="26" xfId="0" applyFont="1" applyBorder="1" applyAlignment="1">
      <alignment vertical="center"/>
    </xf>
    <xf numFmtId="0" fontId="53" fillId="0" borderId="27" xfId="0" applyFont="1" applyBorder="1" applyAlignment="1">
      <alignment vertical="center"/>
    </xf>
    <xf numFmtId="0" fontId="53" fillId="0" borderId="27" xfId="0" applyFont="1" applyBorder="1" applyAlignment="1">
      <alignment horizontal="center" vertical="center"/>
    </xf>
    <xf numFmtId="0" fontId="53" fillId="0" borderId="26" xfId="0" applyFont="1" applyBorder="1" applyAlignment="1">
      <alignment horizontal="center" vertical="top"/>
    </xf>
    <xf numFmtId="0" fontId="53" fillId="0" borderId="43" xfId="0" applyFont="1" applyBorder="1" applyAlignment="1">
      <alignment horizontal="center" vertical="top"/>
    </xf>
    <xf numFmtId="0" fontId="53" fillId="0" borderId="6" xfId="0" applyFont="1" applyBorder="1" applyAlignment="1">
      <alignment horizontal="center" vertical="top"/>
    </xf>
    <xf numFmtId="0" fontId="49" fillId="2" borderId="1" xfId="0" applyFont="1" applyFill="1" applyBorder="1" applyAlignment="1">
      <alignment horizontal="left" vertical="top" textRotation="90"/>
    </xf>
    <xf numFmtId="0" fontId="49" fillId="2" borderId="26" xfId="0" applyFont="1" applyFill="1" applyBorder="1" applyAlignment="1">
      <alignment horizontal="left" vertical="top" textRotation="90"/>
    </xf>
    <xf numFmtId="0" fontId="49" fillId="17" borderId="1" xfId="0" applyFont="1" applyFill="1" applyBorder="1" applyAlignment="1">
      <alignment horizontal="left" vertical="top" textRotation="90"/>
    </xf>
    <xf numFmtId="0" fontId="49" fillId="17" borderId="26" xfId="0" applyFont="1" applyFill="1" applyBorder="1" applyAlignment="1">
      <alignment horizontal="left" vertical="top" textRotation="90"/>
    </xf>
    <xf numFmtId="0" fontId="55" fillId="0" borderId="41" xfId="0" applyFont="1" applyBorder="1" applyAlignment="1">
      <alignment horizontal="left" vertical="top"/>
    </xf>
    <xf numFmtId="0" fontId="55" fillId="0" borderId="42" xfId="0" applyFont="1" applyBorder="1" applyAlignment="1">
      <alignment horizontal="left" vertical="top"/>
    </xf>
    <xf numFmtId="0" fontId="9" fillId="9" borderId="14" xfId="0" applyFont="1" applyFill="1" applyBorder="1" applyAlignment="1">
      <alignment horizontal="center" vertical="center" textRotation="90"/>
    </xf>
    <xf numFmtId="0" fontId="9" fillId="9" borderId="4" xfId="0" applyFont="1" applyFill="1" applyBorder="1" applyAlignment="1">
      <alignment horizontal="center" vertical="center" textRotation="90"/>
    </xf>
    <xf numFmtId="0" fontId="9" fillId="9" borderId="16" xfId="0" applyFont="1" applyFill="1" applyBorder="1" applyAlignment="1">
      <alignment horizontal="center" vertical="center" textRotation="90"/>
    </xf>
    <xf numFmtId="0" fontId="6" fillId="4" borderId="14" xfId="0" applyFont="1" applyFill="1" applyBorder="1" applyAlignment="1">
      <alignment horizontal="center" vertical="center" textRotation="90" wrapText="1"/>
    </xf>
    <xf numFmtId="0" fontId="6" fillId="4" borderId="4" xfId="0" applyFont="1" applyFill="1" applyBorder="1" applyAlignment="1">
      <alignment horizontal="center" vertical="center" textRotation="90" wrapText="1"/>
    </xf>
    <xf numFmtId="0" fontId="6" fillId="4" borderId="3" xfId="0" applyFont="1" applyFill="1" applyBorder="1" applyAlignment="1">
      <alignment horizontal="center" vertical="center" textRotation="90" wrapText="1"/>
    </xf>
    <xf numFmtId="0" fontId="11" fillId="17" borderId="9" xfId="0" applyFont="1" applyFill="1" applyBorder="1" applyAlignment="1">
      <alignment horizontal="center" vertical="center" textRotation="90"/>
    </xf>
    <xf numFmtId="0" fontId="11" fillId="2" borderId="9" xfId="0" applyFont="1" applyFill="1" applyBorder="1" applyAlignment="1">
      <alignment horizontal="center" vertical="center" textRotation="90"/>
    </xf>
    <xf numFmtId="0" fontId="11" fillId="2" borderId="20" xfId="0" applyFont="1" applyFill="1" applyBorder="1" applyAlignment="1">
      <alignment horizontal="center" vertical="center" textRotation="90"/>
    </xf>
    <xf numFmtId="0" fontId="13" fillId="0" borderId="0" xfId="0" applyFont="1" applyAlignment="1">
      <alignment shrinkToFit="1"/>
    </xf>
    <xf numFmtId="0" fontId="20" fillId="0" borderId="0" xfId="0" applyFont="1" applyAlignment="1">
      <alignment horizontal="center" vertical="center"/>
    </xf>
    <xf numFmtId="0" fontId="0" fillId="0" borderId="0" xfId="0"/>
    <xf numFmtId="0" fontId="13" fillId="6" borderId="0" xfId="0" applyFont="1" applyFill="1" applyAlignment="1">
      <alignment shrinkToFit="1"/>
    </xf>
    <xf numFmtId="0" fontId="9" fillId="5" borderId="26" xfId="0" applyFont="1" applyFill="1" applyBorder="1" applyAlignment="1">
      <alignment horizontal="center" vertical="center"/>
    </xf>
    <xf numFmtId="0" fontId="9" fillId="5" borderId="27" xfId="0" applyFont="1" applyFill="1" applyBorder="1" applyAlignment="1">
      <alignment horizontal="center" vertical="center"/>
    </xf>
    <xf numFmtId="0" fontId="0" fillId="0" borderId="7" xfId="0" applyBorder="1"/>
    <xf numFmtId="0" fontId="9" fillId="0" borderId="0" xfId="0" applyFont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4" borderId="26" xfId="0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 vertical="center"/>
    </xf>
    <xf numFmtId="0" fontId="13" fillId="2" borderId="0" xfId="0" applyFont="1" applyFill="1" applyAlignment="1">
      <alignment shrinkToFit="1"/>
    </xf>
    <xf numFmtId="0" fontId="11" fillId="17" borderId="36" xfId="0" applyFont="1" applyFill="1" applyBorder="1" applyAlignment="1">
      <alignment horizontal="center" vertical="center" textRotation="90"/>
    </xf>
    <xf numFmtId="0" fontId="11" fillId="17" borderId="0" xfId="0" applyFont="1" applyFill="1" applyAlignment="1">
      <alignment horizontal="center" vertical="center" textRotation="90"/>
    </xf>
    <xf numFmtId="0" fontId="9" fillId="5" borderId="2" xfId="0" applyFont="1" applyFill="1" applyBorder="1" applyAlignment="1">
      <alignment horizontal="center" vertical="center" textRotation="90"/>
    </xf>
    <xf numFmtId="0" fontId="9" fillId="5" borderId="4" xfId="0" applyFont="1" applyFill="1" applyBorder="1" applyAlignment="1">
      <alignment horizontal="center" vertical="center" textRotation="90"/>
    </xf>
    <xf numFmtId="0" fontId="9" fillId="5" borderId="16" xfId="0" applyFont="1" applyFill="1" applyBorder="1" applyAlignment="1">
      <alignment horizontal="center" vertical="center" textRotation="90"/>
    </xf>
    <xf numFmtId="0" fontId="11" fillId="6" borderId="0" xfId="0" applyFont="1" applyFill="1" applyAlignment="1">
      <alignment horizontal="center" vertical="center" textRotation="90"/>
    </xf>
    <xf numFmtId="0" fontId="0" fillId="0" borderId="4" xfId="0" applyBorder="1" applyAlignment="1">
      <alignment horizontal="center" vertical="center" textRotation="90"/>
    </xf>
    <xf numFmtId="0" fontId="0" fillId="0" borderId="16" xfId="0" applyBorder="1" applyAlignment="1">
      <alignment horizontal="center" vertical="center" textRotation="90"/>
    </xf>
    <xf numFmtId="0" fontId="4" fillId="8" borderId="10" xfId="0" applyFont="1" applyFill="1" applyBorder="1"/>
    <xf numFmtId="0" fontId="4" fillId="8" borderId="24" xfId="0" applyFont="1" applyFill="1" applyBorder="1"/>
    <xf numFmtId="0" fontId="6" fillId="4" borderId="4" xfId="0" applyFont="1" applyFill="1" applyBorder="1" applyAlignment="1">
      <alignment horizontal="center" vertical="center" textRotation="90"/>
    </xf>
    <xf numFmtId="0" fontId="0" fillId="4" borderId="3" xfId="0" applyFill="1" applyBorder="1" applyAlignment="1">
      <alignment horizontal="center" vertical="center"/>
    </xf>
    <xf numFmtId="0" fontId="6" fillId="0" borderId="4" xfId="0" applyFont="1" applyBorder="1" applyAlignment="1">
      <alignment horizontal="center" textRotation="90"/>
    </xf>
    <xf numFmtId="0" fontId="0" fillId="0" borderId="16" xfId="0" applyBorder="1" applyAlignment="1">
      <alignment horizontal="center"/>
    </xf>
    <xf numFmtId="0" fontId="4" fillId="8" borderId="17" xfId="0" applyFont="1" applyFill="1" applyBorder="1"/>
    <xf numFmtId="0" fontId="9" fillId="4" borderId="14" xfId="0" applyFont="1" applyFill="1" applyBorder="1" applyAlignment="1">
      <alignment horizontal="center" vertical="center" textRotation="90"/>
    </xf>
    <xf numFmtId="0" fontId="9" fillId="4" borderId="4" xfId="0" applyFont="1" applyFill="1" applyBorder="1" applyAlignment="1">
      <alignment horizontal="center" vertical="center" textRotation="90"/>
    </xf>
    <xf numFmtId="0" fontId="0" fillId="4" borderId="16" xfId="0" applyFill="1" applyBorder="1" applyAlignment="1">
      <alignment horizontal="center" vertical="center"/>
    </xf>
    <xf numFmtId="0" fontId="4" fillId="8" borderId="12" xfId="0" applyFont="1" applyFill="1" applyBorder="1"/>
    <xf numFmtId="0" fontId="4" fillId="8" borderId="13" xfId="0" applyFont="1" applyFill="1" applyBorder="1"/>
    <xf numFmtId="0" fontId="9" fillId="4" borderId="14" xfId="0" applyFont="1" applyFill="1" applyBorder="1" applyAlignment="1">
      <alignment vertical="center" textRotation="90"/>
    </xf>
    <xf numFmtId="0" fontId="6" fillId="0" borderId="4" xfId="0" applyFont="1" applyBorder="1" applyAlignment="1">
      <alignment vertical="center" textRotation="90"/>
    </xf>
    <xf numFmtId="0" fontId="0" fillId="0" borderId="16" xfId="0" applyBorder="1" applyAlignment="1">
      <alignment vertical="center"/>
    </xf>
    <xf numFmtId="0" fontId="4" fillId="8" borderId="20" xfId="0" applyFont="1" applyFill="1" applyBorder="1"/>
    <xf numFmtId="0" fontId="4" fillId="8" borderId="16" xfId="0" applyFont="1" applyFill="1" applyBorder="1"/>
    <xf numFmtId="0" fontId="5" fillId="0" borderId="23" xfId="0" applyFont="1" applyBorder="1" applyAlignment="1">
      <alignment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23" fillId="10" borderId="26" xfId="0" applyFont="1" applyFill="1" applyBorder="1" applyAlignment="1">
      <alignment horizontal="center" vertical="center"/>
    </xf>
    <xf numFmtId="0" fontId="24" fillId="10" borderId="27" xfId="0" applyFont="1" applyFill="1" applyBorder="1" applyAlignment="1">
      <alignment horizontal="center" vertical="center"/>
    </xf>
    <xf numFmtId="0" fontId="24" fillId="10" borderId="7" xfId="0" applyFont="1" applyFill="1" applyBorder="1" applyAlignment="1">
      <alignment horizontal="center" vertical="center"/>
    </xf>
    <xf numFmtId="0" fontId="27" fillId="8" borderId="11" xfId="0" applyFont="1" applyFill="1" applyBorder="1" applyAlignment="1">
      <alignment vertical="center"/>
    </xf>
    <xf numFmtId="0" fontId="28" fillId="8" borderId="12" xfId="0" applyFont="1" applyFill="1" applyBorder="1"/>
    <xf numFmtId="0" fontId="28" fillId="8" borderId="29" xfId="0" applyFont="1" applyFill="1" applyBorder="1"/>
    <xf numFmtId="0" fontId="23" fillId="4" borderId="26" xfId="0" applyFont="1" applyFill="1" applyBorder="1" applyAlignment="1">
      <alignment horizontal="center" vertical="center"/>
    </xf>
    <xf numFmtId="0" fontId="24" fillId="4" borderId="27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0" fillId="0" borderId="9" xfId="0" applyBorder="1"/>
    <xf numFmtId="0" fontId="28" fillId="8" borderId="17" xfId="0" applyFont="1" applyFill="1" applyBorder="1"/>
    <xf numFmtId="0" fontId="0" fillId="0" borderId="4" xfId="0" applyBorder="1" applyAlignment="1">
      <alignment horizontal="center"/>
    </xf>
    <xf numFmtId="0" fontId="11" fillId="6" borderId="0" xfId="0" applyFont="1" applyFill="1" applyAlignment="1">
      <alignment vertical="center" textRotation="90"/>
    </xf>
    <xf numFmtId="0" fontId="19" fillId="0" borderId="4" xfId="0" applyFont="1" applyBorder="1" applyAlignment="1">
      <alignment horizontal="center" vertical="center" textRotation="90"/>
    </xf>
    <xf numFmtId="0" fontId="19" fillId="5" borderId="1" xfId="0" applyFont="1" applyFill="1" applyBorder="1" applyAlignment="1">
      <alignment horizontal="center" vertical="center" textRotation="90"/>
    </xf>
    <xf numFmtId="0" fontId="9" fillId="4" borderId="1" xfId="0" applyFont="1" applyFill="1" applyBorder="1" applyAlignment="1">
      <alignment vertical="center" textRotation="90"/>
    </xf>
    <xf numFmtId="0" fontId="0" fillId="8" borderId="22" xfId="0" applyFill="1" applyBorder="1" applyAlignment="1">
      <alignment vertical="center"/>
    </xf>
    <xf numFmtId="0" fontId="0" fillId="8" borderId="12" xfId="0" applyFill="1" applyBorder="1" applyAlignment="1">
      <alignment vertical="center"/>
    </xf>
    <xf numFmtId="0" fontId="0" fillId="8" borderId="17" xfId="0" applyFill="1" applyBorder="1" applyAlignment="1">
      <alignment vertical="center"/>
    </xf>
    <xf numFmtId="0" fontId="40" fillId="8" borderId="22" xfId="0" applyFont="1" applyFill="1" applyBorder="1" applyAlignment="1">
      <alignment vertical="center"/>
    </xf>
    <xf numFmtId="0" fontId="40" fillId="8" borderId="12" xfId="0" applyFont="1" applyFill="1" applyBorder="1" applyAlignment="1">
      <alignment vertical="center"/>
    </xf>
    <xf numFmtId="0" fontId="0" fillId="8" borderId="32" xfId="0" applyFill="1" applyBorder="1" applyAlignment="1">
      <alignment vertical="center"/>
    </xf>
    <xf numFmtId="0" fontId="0" fillId="8" borderId="13" xfId="0" applyFill="1" applyBorder="1" applyAlignment="1">
      <alignment vertical="center"/>
    </xf>
    <xf numFmtId="0" fontId="49" fillId="21" borderId="9" xfId="0" applyFont="1" applyFill="1" applyBorder="1" applyAlignment="1">
      <alignment horizontal="left" textRotation="90"/>
    </xf>
    <xf numFmtId="0" fontId="49" fillId="21" borderId="20" xfId="0" applyFont="1" applyFill="1" applyBorder="1" applyAlignment="1">
      <alignment horizontal="left" textRotation="90"/>
    </xf>
    <xf numFmtId="0" fontId="49" fillId="21" borderId="25" xfId="0" applyFont="1" applyFill="1" applyBorder="1" applyAlignment="1">
      <alignment horizontal="left" textRotation="90"/>
    </xf>
    <xf numFmtId="0" fontId="49" fillId="21" borderId="25" xfId="0" applyFont="1" applyFill="1" applyBorder="1" applyAlignment="1">
      <alignment horizontal="left" textRotation="90" wrapText="1"/>
    </xf>
    <xf numFmtId="0" fontId="49" fillId="21" borderId="9" xfId="0" applyFont="1" applyFill="1" applyBorder="1" applyAlignment="1">
      <alignment horizontal="left" textRotation="90" wrapText="1"/>
    </xf>
    <xf numFmtId="0" fontId="49" fillId="21" borderId="6" xfId="0" applyFont="1" applyFill="1" applyBorder="1" applyAlignment="1">
      <alignment horizontal="left" textRotation="90" wrapText="1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99FF33"/>
      <color rgb="FFFFFF99"/>
      <color rgb="FFFFCCFF"/>
      <color rgb="FFCCFFFF"/>
      <color rgb="FFCD7371"/>
      <color rgb="FFFF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E4540-5187-431D-90C2-C91876DBECC3}">
  <sheetPr>
    <pageSetUpPr fitToPage="1"/>
  </sheetPr>
  <dimension ref="A1:AF49"/>
  <sheetViews>
    <sheetView tabSelected="1" zoomScale="59" zoomScaleNormal="59" workbookViewId="0">
      <selection activeCell="AA11" sqref="AA11"/>
    </sheetView>
  </sheetViews>
  <sheetFormatPr defaultRowHeight="15" x14ac:dyDescent="0.2"/>
  <cols>
    <col min="1" max="1" width="6.42578125" customWidth="1"/>
    <col min="2" max="2" width="6.85546875" customWidth="1"/>
    <col min="3" max="3" width="13.85546875" style="511" customWidth="1"/>
    <col min="4" max="4" width="12.140625" style="5" customWidth="1"/>
    <col min="5" max="5" width="18.140625" style="30" customWidth="1"/>
    <col min="6" max="6" width="16" style="30" customWidth="1"/>
    <col min="7" max="7" width="20" style="30" customWidth="1"/>
    <col min="8" max="9" width="4.42578125" style="30" customWidth="1"/>
    <col min="10" max="10" width="2.5703125" style="5" hidden="1" customWidth="1"/>
    <col min="11" max="11" width="11.140625" style="30" hidden="1" customWidth="1"/>
    <col min="12" max="12" width="10.7109375" style="30" hidden="1" customWidth="1"/>
    <col min="13" max="13" width="10.28515625" style="30" hidden="1" customWidth="1"/>
    <col min="14" max="14" width="8.85546875" style="30" hidden="1" customWidth="1"/>
    <col min="15" max="15" width="9" style="30" hidden="1" customWidth="1"/>
    <col min="16" max="16" width="40.28515625" style="39" customWidth="1"/>
    <col min="17" max="17" width="29.140625" style="39" customWidth="1"/>
    <col min="18" max="18" width="9.28515625" style="513" customWidth="1"/>
    <col min="19" max="19" width="13" style="10" customWidth="1"/>
    <col min="20" max="20" width="5.5703125" style="4" customWidth="1"/>
    <col min="21" max="21" width="3.7109375" customWidth="1"/>
    <col min="22" max="22" width="10.5703125" bestFit="1" customWidth="1"/>
  </cols>
  <sheetData>
    <row r="1" spans="1:25" ht="20.25" x14ac:dyDescent="0.3">
      <c r="A1" s="637" t="s">
        <v>295</v>
      </c>
      <c r="B1" s="638"/>
      <c r="C1" s="639"/>
      <c r="D1" s="638"/>
      <c r="E1" s="638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4"/>
      <c r="R1" s="635"/>
      <c r="S1" s="633"/>
      <c r="T1" s="636"/>
      <c r="U1" s="563"/>
      <c r="V1" s="563"/>
    </row>
    <row r="2" spans="1:25" ht="65.25" customHeight="1" x14ac:dyDescent="0.3">
      <c r="A2" s="572"/>
      <c r="B2" s="594" t="s">
        <v>0</v>
      </c>
      <c r="C2" s="594" t="s">
        <v>1</v>
      </c>
      <c r="D2" s="594" t="s">
        <v>3</v>
      </c>
      <c r="E2" s="601" t="s">
        <v>297</v>
      </c>
      <c r="F2" s="601" t="s">
        <v>298</v>
      </c>
      <c r="G2" s="601" t="s">
        <v>299</v>
      </c>
      <c r="H2" s="604" t="s">
        <v>195</v>
      </c>
      <c r="I2" s="604" t="s">
        <v>195</v>
      </c>
      <c r="J2" s="594" t="s">
        <v>3</v>
      </c>
      <c r="K2" s="594" t="s">
        <v>5</v>
      </c>
      <c r="L2" s="594" t="s">
        <v>8</v>
      </c>
      <c r="M2" s="594" t="s">
        <v>9</v>
      </c>
      <c r="N2" s="594" t="s">
        <v>170</v>
      </c>
      <c r="O2" s="601" t="s">
        <v>171</v>
      </c>
      <c r="P2" s="594" t="s">
        <v>2</v>
      </c>
      <c r="Q2" s="601" t="s">
        <v>296</v>
      </c>
      <c r="R2" s="594" t="s">
        <v>16</v>
      </c>
      <c r="S2" s="594"/>
      <c r="T2" s="570"/>
      <c r="U2" s="563"/>
      <c r="V2" s="563"/>
    </row>
    <row r="3" spans="1:25" ht="27" customHeight="1" x14ac:dyDescent="0.3">
      <c r="A3" s="643" t="s">
        <v>14</v>
      </c>
      <c r="B3" s="594">
        <v>1</v>
      </c>
      <c r="C3" s="594" t="s">
        <v>68</v>
      </c>
      <c r="D3" s="594" t="s">
        <v>7</v>
      </c>
      <c r="E3" s="605">
        <v>22</v>
      </c>
      <c r="F3" s="605">
        <v>13</v>
      </c>
      <c r="G3" s="605">
        <v>9</v>
      </c>
      <c r="H3" s="606"/>
      <c r="I3" s="606"/>
      <c r="J3" s="594"/>
      <c r="K3" s="594"/>
      <c r="L3" s="594"/>
      <c r="M3" s="594"/>
      <c r="N3" s="594"/>
      <c r="O3" s="601"/>
      <c r="P3" s="572" t="s">
        <v>290</v>
      </c>
      <c r="Q3" s="572"/>
      <c r="R3" s="571">
        <v>114</v>
      </c>
      <c r="S3" s="594"/>
      <c r="T3" s="722" t="s">
        <v>257</v>
      </c>
      <c r="U3" s="563"/>
      <c r="V3" s="563"/>
    </row>
    <row r="4" spans="1:25" ht="26.25" customHeight="1" x14ac:dyDescent="0.3">
      <c r="A4" s="643"/>
      <c r="B4" s="594">
        <v>2</v>
      </c>
      <c r="C4" s="594" t="s">
        <v>69</v>
      </c>
      <c r="D4" s="594" t="s">
        <v>6</v>
      </c>
      <c r="E4" s="572">
        <v>23</v>
      </c>
      <c r="F4" s="572">
        <v>7</v>
      </c>
      <c r="G4" s="572">
        <v>16</v>
      </c>
      <c r="H4" s="606"/>
      <c r="I4" s="606"/>
      <c r="J4" s="594"/>
      <c r="K4" s="594"/>
      <c r="L4" s="594"/>
      <c r="M4" s="594"/>
      <c r="N4" s="594"/>
      <c r="O4" s="601"/>
      <c r="P4" s="572" t="s">
        <v>300</v>
      </c>
      <c r="Q4" s="572"/>
      <c r="R4" s="571">
        <v>114</v>
      </c>
      <c r="S4" s="594"/>
      <c r="T4" s="722"/>
      <c r="U4" s="563"/>
      <c r="V4" s="563"/>
    </row>
    <row r="5" spans="1:25" ht="26.25" customHeight="1" thickBot="1" x14ac:dyDescent="0.35">
      <c r="A5" s="643"/>
      <c r="B5" s="573">
        <v>3</v>
      </c>
      <c r="C5" s="573" t="s">
        <v>67</v>
      </c>
      <c r="D5" s="573" t="s">
        <v>6</v>
      </c>
      <c r="E5" s="574">
        <v>25</v>
      </c>
      <c r="F5" s="574">
        <v>18</v>
      </c>
      <c r="G5" s="574">
        <v>7</v>
      </c>
      <c r="H5" s="575"/>
      <c r="I5" s="575"/>
      <c r="J5" s="573"/>
      <c r="K5" s="573"/>
      <c r="L5" s="573"/>
      <c r="M5" s="573"/>
      <c r="N5" s="573"/>
      <c r="O5" s="576"/>
      <c r="P5" s="574" t="s">
        <v>301</v>
      </c>
      <c r="Q5" s="574"/>
      <c r="R5" s="607">
        <v>102</v>
      </c>
      <c r="S5" s="573"/>
      <c r="T5" s="722"/>
      <c r="U5" s="563"/>
      <c r="V5" s="563"/>
    </row>
    <row r="6" spans="1:25" ht="40.5" customHeight="1" thickBot="1" x14ac:dyDescent="0.35">
      <c r="A6" s="644"/>
      <c r="B6" s="612" t="s">
        <v>4</v>
      </c>
      <c r="C6" s="613"/>
      <c r="D6" s="613"/>
      <c r="E6" s="613">
        <f>SUM(F6:G6)</f>
        <v>70</v>
      </c>
      <c r="F6" s="613">
        <f>SUM(F3:F5)</f>
        <v>38</v>
      </c>
      <c r="G6" s="613">
        <f>SUM(G3:G5)</f>
        <v>32</v>
      </c>
      <c r="H6" s="614"/>
      <c r="I6" s="614"/>
      <c r="J6" s="613"/>
      <c r="K6" s="613"/>
      <c r="L6" s="613"/>
      <c r="M6" s="613"/>
      <c r="N6" s="613"/>
      <c r="O6" s="615"/>
      <c r="P6" s="616"/>
      <c r="Q6" s="616"/>
      <c r="R6" s="617"/>
      <c r="S6" s="618"/>
      <c r="T6" s="723"/>
      <c r="U6" s="563"/>
      <c r="V6" s="563"/>
    </row>
    <row r="7" spans="1:25" ht="31.5" customHeight="1" thickTop="1" x14ac:dyDescent="0.3">
      <c r="A7" s="643"/>
      <c r="B7" s="608">
        <v>1</v>
      </c>
      <c r="C7" s="608" t="s">
        <v>137</v>
      </c>
      <c r="D7" s="608" t="s">
        <v>6</v>
      </c>
      <c r="E7" s="609">
        <v>25</v>
      </c>
      <c r="F7" s="609">
        <v>14</v>
      </c>
      <c r="G7" s="609">
        <v>11</v>
      </c>
      <c r="H7" s="610"/>
      <c r="I7" s="610"/>
      <c r="J7" s="608"/>
      <c r="K7" s="608"/>
      <c r="L7" s="608"/>
      <c r="M7" s="608"/>
      <c r="N7" s="608"/>
      <c r="O7" s="611"/>
      <c r="P7" s="582" t="s">
        <v>273</v>
      </c>
      <c r="Q7" s="582"/>
      <c r="R7" s="600">
        <v>112</v>
      </c>
      <c r="S7" s="608"/>
      <c r="T7" s="724" t="s">
        <v>204</v>
      </c>
      <c r="U7" s="563"/>
      <c r="V7" s="563"/>
    </row>
    <row r="8" spans="1:25" ht="30.75" customHeight="1" x14ac:dyDescent="0.3">
      <c r="A8" s="643"/>
      <c r="B8" s="594">
        <v>2</v>
      </c>
      <c r="C8" s="594" t="s">
        <v>87</v>
      </c>
      <c r="D8" s="594" t="s">
        <v>6</v>
      </c>
      <c r="E8" s="572">
        <v>26</v>
      </c>
      <c r="F8" s="572">
        <v>16</v>
      </c>
      <c r="G8" s="572">
        <v>10</v>
      </c>
      <c r="H8" s="606"/>
      <c r="I8" s="606"/>
      <c r="J8" s="594"/>
      <c r="K8" s="594"/>
      <c r="L8" s="594"/>
      <c r="M8" s="594"/>
      <c r="N8" s="594"/>
      <c r="O8" s="601"/>
      <c r="P8" s="572" t="s">
        <v>274</v>
      </c>
      <c r="Q8" s="572"/>
      <c r="R8" s="571">
        <v>105</v>
      </c>
      <c r="S8" s="594"/>
      <c r="T8" s="722"/>
      <c r="U8" s="563"/>
      <c r="V8" s="563"/>
    </row>
    <row r="9" spans="1:25" ht="33.75" customHeight="1" thickBot="1" x14ac:dyDescent="0.35">
      <c r="A9" s="643"/>
      <c r="B9" s="573">
        <v>3</v>
      </c>
      <c r="C9" s="573" t="s">
        <v>139</v>
      </c>
      <c r="D9" s="573" t="s">
        <v>6</v>
      </c>
      <c r="E9" s="574">
        <v>24</v>
      </c>
      <c r="F9" s="574">
        <v>12</v>
      </c>
      <c r="G9" s="574">
        <v>12</v>
      </c>
      <c r="H9" s="575"/>
      <c r="I9" s="575"/>
      <c r="J9" s="573"/>
      <c r="K9" s="573"/>
      <c r="L9" s="573"/>
      <c r="M9" s="573"/>
      <c r="N9" s="573"/>
      <c r="O9" s="576"/>
      <c r="P9" s="574" t="s">
        <v>275</v>
      </c>
      <c r="Q9" s="574"/>
      <c r="R9" s="607">
        <v>113</v>
      </c>
      <c r="S9" s="573"/>
      <c r="T9" s="722"/>
      <c r="U9" s="563"/>
      <c r="V9" s="563"/>
    </row>
    <row r="10" spans="1:25" ht="40.5" customHeight="1" thickBot="1" x14ac:dyDescent="0.35">
      <c r="A10" s="644"/>
      <c r="B10" s="647" t="s">
        <v>4</v>
      </c>
      <c r="C10" s="648"/>
      <c r="D10" s="621"/>
      <c r="E10" s="622">
        <f>SUM(F10:G10)</f>
        <v>75</v>
      </c>
      <c r="F10" s="613">
        <f>SUM(F7:F9)</f>
        <v>42</v>
      </c>
      <c r="G10" s="613">
        <f>SUM(G7:G9)</f>
        <v>33</v>
      </c>
      <c r="H10" s="613"/>
      <c r="I10" s="613"/>
      <c r="J10" s="621"/>
      <c r="K10" s="622">
        <f>SUM(L10:M10)</f>
        <v>0</v>
      </c>
      <c r="L10" s="613">
        <f>SUM(L7:L9)</f>
        <v>0</v>
      </c>
      <c r="M10" s="613">
        <f>SUM(M7:M9)</f>
        <v>0</v>
      </c>
      <c r="N10" s="613"/>
      <c r="O10" s="613"/>
      <c r="P10" s="616"/>
      <c r="Q10" s="616"/>
      <c r="R10" s="617"/>
      <c r="S10" s="623"/>
      <c r="T10" s="723"/>
      <c r="U10" s="563"/>
      <c r="V10" s="563"/>
    </row>
    <row r="11" spans="1:25" ht="31.5" customHeight="1" thickTop="1" x14ac:dyDescent="0.3">
      <c r="A11" s="643"/>
      <c r="B11" s="608">
        <v>1</v>
      </c>
      <c r="C11" s="608" t="s">
        <v>172</v>
      </c>
      <c r="D11" s="608" t="s">
        <v>7</v>
      </c>
      <c r="E11" s="578">
        <v>27</v>
      </c>
      <c r="F11" s="578">
        <v>10</v>
      </c>
      <c r="G11" s="578">
        <v>17</v>
      </c>
      <c r="H11" s="578"/>
      <c r="I11" s="578"/>
      <c r="J11" s="619" t="s">
        <v>6</v>
      </c>
      <c r="K11" s="588">
        <f>SUM(L11:M11)</f>
        <v>26</v>
      </c>
      <c r="L11" s="588">
        <v>11</v>
      </c>
      <c r="M11" s="588">
        <v>15</v>
      </c>
      <c r="N11" s="588">
        <v>1</v>
      </c>
      <c r="O11" s="588">
        <v>4</v>
      </c>
      <c r="P11" s="582" t="s">
        <v>254</v>
      </c>
      <c r="Q11" s="582"/>
      <c r="R11" s="600">
        <v>107</v>
      </c>
      <c r="S11" s="602"/>
      <c r="T11" s="724" t="s">
        <v>180</v>
      </c>
      <c r="U11" s="564"/>
      <c r="V11" s="563"/>
      <c r="W11" s="5"/>
    </row>
    <row r="12" spans="1:25" ht="26.25" customHeight="1" x14ac:dyDescent="0.3">
      <c r="A12" s="643"/>
      <c r="B12" s="594">
        <v>2</v>
      </c>
      <c r="C12" s="594" t="s">
        <v>146</v>
      </c>
      <c r="D12" s="594" t="s">
        <v>7</v>
      </c>
      <c r="E12" s="584">
        <v>27</v>
      </c>
      <c r="F12" s="584">
        <v>10</v>
      </c>
      <c r="G12" s="584">
        <v>18</v>
      </c>
      <c r="H12" s="584"/>
      <c r="I12" s="584"/>
      <c r="J12" s="577" t="s">
        <v>7</v>
      </c>
      <c r="K12" s="580">
        <f t="shared" ref="K12:K13" si="0">SUM(L12:M12)</f>
        <v>20</v>
      </c>
      <c r="L12" s="580">
        <v>10</v>
      </c>
      <c r="M12" s="580">
        <v>10</v>
      </c>
      <c r="N12" s="580"/>
      <c r="O12" s="580">
        <v>2</v>
      </c>
      <c r="P12" s="572" t="s">
        <v>255</v>
      </c>
      <c r="Q12" s="572"/>
      <c r="R12" s="571">
        <v>105</v>
      </c>
      <c r="S12" s="592"/>
      <c r="T12" s="722"/>
      <c r="U12" s="564"/>
      <c r="V12" s="563"/>
    </row>
    <row r="13" spans="1:25" ht="30" customHeight="1" x14ac:dyDescent="0.3">
      <c r="A13" s="643"/>
      <c r="B13" s="594">
        <v>3</v>
      </c>
      <c r="C13" s="594" t="s">
        <v>173</v>
      </c>
      <c r="D13" s="594" t="s">
        <v>6</v>
      </c>
      <c r="E13" s="584">
        <v>26</v>
      </c>
      <c r="F13" s="584">
        <v>11</v>
      </c>
      <c r="G13" s="584">
        <v>15</v>
      </c>
      <c r="H13" s="584"/>
      <c r="I13" s="584"/>
      <c r="J13" s="577" t="s">
        <v>7</v>
      </c>
      <c r="K13" s="580">
        <f t="shared" si="0"/>
        <v>24</v>
      </c>
      <c r="L13" s="580">
        <v>10</v>
      </c>
      <c r="M13" s="580">
        <v>14</v>
      </c>
      <c r="N13" s="580">
        <v>3</v>
      </c>
      <c r="O13" s="580">
        <v>4</v>
      </c>
      <c r="P13" s="572" t="s">
        <v>302</v>
      </c>
      <c r="Q13" s="572"/>
      <c r="R13" s="571">
        <v>107</v>
      </c>
      <c r="S13" s="592"/>
      <c r="T13" s="722"/>
      <c r="U13" s="564"/>
      <c r="V13" s="563"/>
      <c r="W13" s="417"/>
      <c r="X13" s="417"/>
      <c r="Y13" s="417"/>
    </row>
    <row r="14" spans="1:25" ht="36.75" customHeight="1" thickBot="1" x14ac:dyDescent="0.35">
      <c r="A14" s="643"/>
      <c r="B14" s="573">
        <v>4</v>
      </c>
      <c r="C14" s="573" t="s">
        <v>174</v>
      </c>
      <c r="D14" s="573" t="s">
        <v>6</v>
      </c>
      <c r="E14" s="585">
        <v>24</v>
      </c>
      <c r="F14" s="585">
        <v>8</v>
      </c>
      <c r="G14" s="585">
        <v>16</v>
      </c>
      <c r="H14" s="585"/>
      <c r="I14" s="585"/>
      <c r="J14" s="579" t="s">
        <v>6</v>
      </c>
      <c r="K14" s="581">
        <f>SUM(L14:M14)</f>
        <v>21</v>
      </c>
      <c r="L14" s="581">
        <v>11</v>
      </c>
      <c r="M14" s="581">
        <v>10</v>
      </c>
      <c r="N14" s="581"/>
      <c r="O14" s="581"/>
      <c r="P14" s="574" t="s">
        <v>276</v>
      </c>
      <c r="Q14" s="574"/>
      <c r="R14" s="607">
        <v>106</v>
      </c>
      <c r="S14" s="586"/>
      <c r="T14" s="722"/>
      <c r="U14" s="564"/>
      <c r="V14" s="563"/>
      <c r="W14" s="417"/>
      <c r="X14" s="417"/>
      <c r="Y14" s="417"/>
    </row>
    <row r="15" spans="1:25" ht="43.5" customHeight="1" thickBot="1" x14ac:dyDescent="0.35">
      <c r="A15" s="644"/>
      <c r="B15" s="612" t="s">
        <v>4</v>
      </c>
      <c r="C15" s="621"/>
      <c r="D15" s="621"/>
      <c r="E15" s="622">
        <f>SUM(F15:G15)</f>
        <v>105</v>
      </c>
      <c r="F15" s="613">
        <f>SUM(F11:F14)</f>
        <v>39</v>
      </c>
      <c r="G15" s="613">
        <f>SUM(G11:G14)</f>
        <v>66</v>
      </c>
      <c r="H15" s="613"/>
      <c r="I15" s="613"/>
      <c r="J15" s="621"/>
      <c r="K15" s="622">
        <f>SUM(L15:M15)</f>
        <v>91</v>
      </c>
      <c r="L15" s="613">
        <f>SUM(L11:L14)</f>
        <v>42</v>
      </c>
      <c r="M15" s="613">
        <f>SUM(M11:M14)</f>
        <v>49</v>
      </c>
      <c r="N15" s="613"/>
      <c r="O15" s="613"/>
      <c r="P15" s="616"/>
      <c r="Q15" s="616"/>
      <c r="R15" s="617"/>
      <c r="S15" s="623"/>
      <c r="T15" s="723"/>
      <c r="U15" s="564"/>
      <c r="V15" s="563"/>
      <c r="W15" s="417"/>
      <c r="X15" s="417"/>
      <c r="Y15" s="417"/>
    </row>
    <row r="16" spans="1:25" ht="27.75" customHeight="1" thickTop="1" x14ac:dyDescent="0.3">
      <c r="A16" s="645" t="s">
        <v>95</v>
      </c>
      <c r="B16" s="608">
        <v>1</v>
      </c>
      <c r="C16" s="608" t="s">
        <v>148</v>
      </c>
      <c r="D16" s="608" t="s">
        <v>6</v>
      </c>
      <c r="E16" s="578">
        <v>23</v>
      </c>
      <c r="F16" s="578">
        <v>13</v>
      </c>
      <c r="G16" s="578">
        <v>10</v>
      </c>
      <c r="H16" s="578"/>
      <c r="I16" s="578"/>
      <c r="J16" s="619" t="s">
        <v>140</v>
      </c>
      <c r="K16" s="588">
        <f t="shared" ref="K16:K19" si="1">SUM(L16:M16)</f>
        <v>25</v>
      </c>
      <c r="L16" s="588">
        <v>16</v>
      </c>
      <c r="M16" s="588">
        <v>9</v>
      </c>
      <c r="N16" s="588"/>
      <c r="O16" s="588">
        <v>2</v>
      </c>
      <c r="P16" s="582" t="s">
        <v>291</v>
      </c>
      <c r="Q16" s="582"/>
      <c r="R16" s="600">
        <v>203</v>
      </c>
      <c r="S16" s="602"/>
      <c r="T16" s="724" t="s">
        <v>136</v>
      </c>
      <c r="U16" s="564"/>
      <c r="V16" s="563"/>
      <c r="W16" s="417"/>
      <c r="X16" s="417"/>
      <c r="Y16" s="417"/>
    </row>
    <row r="17" spans="1:32" ht="31.5" customHeight="1" x14ac:dyDescent="0.3">
      <c r="A17" s="645"/>
      <c r="B17" s="594">
        <v>2</v>
      </c>
      <c r="C17" s="594" t="s">
        <v>197</v>
      </c>
      <c r="D17" s="594" t="s">
        <v>6</v>
      </c>
      <c r="E17" s="584">
        <v>21</v>
      </c>
      <c r="F17" s="584">
        <v>17</v>
      </c>
      <c r="G17" s="584">
        <v>4</v>
      </c>
      <c r="H17" s="584"/>
      <c r="I17" s="584"/>
      <c r="J17" s="577" t="s">
        <v>6</v>
      </c>
      <c r="K17" s="580">
        <f t="shared" si="1"/>
        <v>24</v>
      </c>
      <c r="L17" s="580">
        <v>11</v>
      </c>
      <c r="M17" s="580">
        <v>13</v>
      </c>
      <c r="N17" s="580">
        <v>2</v>
      </c>
      <c r="O17" s="580">
        <v>3</v>
      </c>
      <c r="P17" s="572" t="s">
        <v>294</v>
      </c>
      <c r="Q17" s="572"/>
      <c r="R17" s="571">
        <v>132</v>
      </c>
      <c r="S17" s="592"/>
      <c r="T17" s="722"/>
      <c r="U17" s="564"/>
      <c r="V17" s="563"/>
      <c r="W17" s="417"/>
      <c r="X17" s="417"/>
      <c r="Y17" s="417"/>
    </row>
    <row r="18" spans="1:32" ht="29.25" customHeight="1" x14ac:dyDescent="0.3">
      <c r="A18" s="645"/>
      <c r="B18" s="594">
        <v>3</v>
      </c>
      <c r="C18" s="594" t="s">
        <v>198</v>
      </c>
      <c r="D18" s="594" t="s">
        <v>6</v>
      </c>
      <c r="E18" s="584">
        <v>23</v>
      </c>
      <c r="F18" s="584">
        <v>13</v>
      </c>
      <c r="G18" s="584">
        <v>10</v>
      </c>
      <c r="H18" s="584"/>
      <c r="I18" s="584"/>
      <c r="J18" s="577" t="s">
        <v>6</v>
      </c>
      <c r="K18" s="580">
        <f t="shared" si="1"/>
        <v>26</v>
      </c>
      <c r="L18" s="580">
        <v>16</v>
      </c>
      <c r="M18" s="580">
        <v>10</v>
      </c>
      <c r="N18" s="580"/>
      <c r="O18" s="580">
        <v>2</v>
      </c>
      <c r="P18" s="572" t="s">
        <v>292</v>
      </c>
      <c r="Q18" s="572"/>
      <c r="R18" s="571">
        <v>61</v>
      </c>
      <c r="S18" s="592"/>
      <c r="T18" s="722"/>
      <c r="U18" s="564"/>
      <c r="V18" s="563"/>
      <c r="W18" s="417"/>
      <c r="X18" s="417"/>
      <c r="Y18" s="417"/>
      <c r="AF18" t="s">
        <v>234</v>
      </c>
    </row>
    <row r="19" spans="1:32" ht="30" customHeight="1" thickBot="1" x14ac:dyDescent="0.35">
      <c r="A19" s="645"/>
      <c r="B19" s="573">
        <v>4</v>
      </c>
      <c r="C19" s="573" t="s">
        <v>141</v>
      </c>
      <c r="D19" s="573" t="s">
        <v>6</v>
      </c>
      <c r="E19" s="585">
        <v>27</v>
      </c>
      <c r="F19" s="585">
        <v>16</v>
      </c>
      <c r="G19" s="585">
        <v>11</v>
      </c>
      <c r="H19" s="585"/>
      <c r="I19" s="585"/>
      <c r="J19" s="579" t="s">
        <v>7</v>
      </c>
      <c r="K19" s="581">
        <f t="shared" si="1"/>
        <v>24</v>
      </c>
      <c r="L19" s="581">
        <v>11</v>
      </c>
      <c r="M19" s="581">
        <v>13</v>
      </c>
      <c r="N19" s="581"/>
      <c r="O19" s="581"/>
      <c r="P19" s="574" t="s">
        <v>293</v>
      </c>
      <c r="Q19" s="574"/>
      <c r="R19" s="599">
        <v>146</v>
      </c>
      <c r="S19" s="583"/>
      <c r="T19" s="722"/>
      <c r="U19" s="564"/>
      <c r="V19" s="563"/>
      <c r="W19" s="417"/>
    </row>
    <row r="20" spans="1:32" ht="39.75" customHeight="1" thickBot="1" x14ac:dyDescent="0.35">
      <c r="A20" s="646"/>
      <c r="B20" s="624" t="s">
        <v>4</v>
      </c>
      <c r="C20" s="620"/>
      <c r="D20" s="621"/>
      <c r="E20" s="622">
        <f>SUM(F20:G20)</f>
        <v>94</v>
      </c>
      <c r="F20" s="613">
        <f>SUM(F16:F19)</f>
        <v>59</v>
      </c>
      <c r="G20" s="613">
        <f>SUM(G16:G19)</f>
        <v>35</v>
      </c>
      <c r="H20" s="613"/>
      <c r="I20" s="613"/>
      <c r="J20" s="621"/>
      <c r="K20" s="622">
        <f>SUM(L20:M20)</f>
        <v>99</v>
      </c>
      <c r="L20" s="613">
        <f>SUM(L16:L19)</f>
        <v>54</v>
      </c>
      <c r="M20" s="613">
        <f>SUM(M16:M19)</f>
        <v>45</v>
      </c>
      <c r="N20" s="613"/>
      <c r="O20" s="613"/>
      <c r="P20" s="616"/>
      <c r="Q20" s="616"/>
      <c r="R20" s="617"/>
      <c r="S20" s="623"/>
      <c r="T20" s="723"/>
      <c r="U20" s="564"/>
      <c r="V20" s="563"/>
      <c r="W20" s="417"/>
      <c r="X20" s="417"/>
      <c r="Y20" s="417"/>
    </row>
    <row r="21" spans="1:32" ht="30" customHeight="1" thickTop="1" x14ac:dyDescent="0.3">
      <c r="A21" s="645"/>
      <c r="B21" s="608">
        <v>1</v>
      </c>
      <c r="C21" s="608" t="s">
        <v>272</v>
      </c>
      <c r="D21" s="608" t="s">
        <v>6</v>
      </c>
      <c r="E21" s="578">
        <v>23</v>
      </c>
      <c r="F21" s="578">
        <v>10</v>
      </c>
      <c r="G21" s="578">
        <v>13</v>
      </c>
      <c r="H21" s="578"/>
      <c r="I21" s="578"/>
      <c r="J21" s="619" t="s">
        <v>7</v>
      </c>
      <c r="K21" s="587">
        <f t="shared" ref="K21:K23" si="2">SUM(L21:M21)</f>
        <v>25</v>
      </c>
      <c r="L21" s="588">
        <v>9</v>
      </c>
      <c r="M21" s="588">
        <v>16</v>
      </c>
      <c r="N21" s="588">
        <v>1</v>
      </c>
      <c r="O21" s="588">
        <v>3</v>
      </c>
      <c r="P21" s="589" t="s">
        <v>277</v>
      </c>
      <c r="Q21" s="589"/>
      <c r="R21" s="600">
        <v>227</v>
      </c>
      <c r="S21" s="602"/>
      <c r="T21" s="724" t="s">
        <v>60</v>
      </c>
      <c r="U21" s="564"/>
      <c r="V21" s="563"/>
      <c r="W21" s="417"/>
      <c r="X21" s="417"/>
      <c r="Y21" s="417"/>
    </row>
    <row r="22" spans="1:32" ht="34.5" customHeight="1" x14ac:dyDescent="0.3">
      <c r="A22" s="645"/>
      <c r="B22" s="594">
        <v>2</v>
      </c>
      <c r="C22" s="594" t="s">
        <v>216</v>
      </c>
      <c r="D22" s="594" t="s">
        <v>6</v>
      </c>
      <c r="E22" s="584">
        <v>26</v>
      </c>
      <c r="F22" s="584">
        <v>9</v>
      </c>
      <c r="G22" s="584">
        <v>17</v>
      </c>
      <c r="H22" s="584"/>
      <c r="I22" s="584"/>
      <c r="J22" s="577" t="s">
        <v>6</v>
      </c>
      <c r="K22" s="590">
        <f t="shared" si="2"/>
        <v>26</v>
      </c>
      <c r="L22" s="580">
        <v>9</v>
      </c>
      <c r="M22" s="580">
        <v>17</v>
      </c>
      <c r="N22" s="580">
        <v>1</v>
      </c>
      <c r="O22" s="580">
        <v>4</v>
      </c>
      <c r="P22" s="572" t="s">
        <v>129</v>
      </c>
      <c r="Q22" s="572"/>
      <c r="R22" s="571">
        <v>205</v>
      </c>
      <c r="S22" s="592"/>
      <c r="T22" s="722"/>
      <c r="U22" s="564"/>
      <c r="V22" s="563"/>
      <c r="W22" s="417"/>
      <c r="X22" s="417"/>
      <c r="Y22" s="417"/>
    </row>
    <row r="23" spans="1:32" ht="34.5" customHeight="1" x14ac:dyDescent="0.3">
      <c r="A23" s="645"/>
      <c r="B23" s="594">
        <v>3</v>
      </c>
      <c r="C23" s="594" t="s">
        <v>259</v>
      </c>
      <c r="D23" s="594" t="s">
        <v>6</v>
      </c>
      <c r="E23" s="591">
        <v>25</v>
      </c>
      <c r="F23" s="584">
        <v>12</v>
      </c>
      <c r="G23" s="584">
        <v>13</v>
      </c>
      <c r="H23" s="584"/>
      <c r="I23" s="584"/>
      <c r="J23" s="577" t="s">
        <v>7</v>
      </c>
      <c r="K23" s="590">
        <f t="shared" si="2"/>
        <v>27</v>
      </c>
      <c r="L23" s="580">
        <v>11</v>
      </c>
      <c r="M23" s="580">
        <v>16</v>
      </c>
      <c r="N23" s="580">
        <v>1</v>
      </c>
      <c r="O23" s="580">
        <v>5</v>
      </c>
      <c r="P23" s="572" t="s">
        <v>278</v>
      </c>
      <c r="Q23" s="572"/>
      <c r="R23" s="571">
        <v>123</v>
      </c>
      <c r="S23" s="592"/>
      <c r="T23" s="722"/>
      <c r="U23" s="564"/>
      <c r="V23" s="563"/>
      <c r="W23" s="417"/>
      <c r="X23" s="417"/>
      <c r="Y23" s="417"/>
    </row>
    <row r="24" spans="1:32" ht="36" customHeight="1" thickBot="1" x14ac:dyDescent="0.35">
      <c r="A24" s="645"/>
      <c r="B24" s="573">
        <v>4</v>
      </c>
      <c r="C24" s="573" t="s">
        <v>105</v>
      </c>
      <c r="D24" s="573" t="s">
        <v>6</v>
      </c>
      <c r="E24" s="585">
        <v>22</v>
      </c>
      <c r="F24" s="585">
        <v>12</v>
      </c>
      <c r="G24" s="585">
        <v>10</v>
      </c>
      <c r="H24" s="585"/>
      <c r="I24" s="585"/>
      <c r="J24" s="573" t="s">
        <v>6</v>
      </c>
      <c r="K24" s="586">
        <f>SUM(L24:M24)</f>
        <v>20</v>
      </c>
      <c r="L24" s="585">
        <v>12</v>
      </c>
      <c r="M24" s="585">
        <v>8</v>
      </c>
      <c r="N24" s="585"/>
      <c r="O24" s="585"/>
      <c r="P24" s="574" t="s">
        <v>279</v>
      </c>
      <c r="Q24" s="574"/>
      <c r="R24" s="569">
        <v>65</v>
      </c>
      <c r="S24" s="583"/>
      <c r="T24" s="722"/>
      <c r="U24" s="564"/>
      <c r="V24" s="563"/>
      <c r="W24" s="417"/>
      <c r="X24" s="417"/>
      <c r="Y24" s="417"/>
    </row>
    <row r="25" spans="1:32" ht="41.25" customHeight="1" thickBot="1" x14ac:dyDescent="0.35">
      <c r="A25" s="646"/>
      <c r="B25" s="647" t="s">
        <v>4</v>
      </c>
      <c r="C25" s="648"/>
      <c r="D25" s="621"/>
      <c r="E25" s="622">
        <f>SUM(F25:G25)</f>
        <v>96</v>
      </c>
      <c r="F25" s="613">
        <f>SUM(F21:F24)</f>
        <v>43</v>
      </c>
      <c r="G25" s="613">
        <f>SUM(G21:G24)</f>
        <v>53</v>
      </c>
      <c r="H25" s="613"/>
      <c r="I25" s="613"/>
      <c r="J25" s="621"/>
      <c r="K25" s="622">
        <f>SUM(L25:M25)</f>
        <v>98</v>
      </c>
      <c r="L25" s="613">
        <f>SUM(L21:L24)</f>
        <v>41</v>
      </c>
      <c r="M25" s="613">
        <f>SUM(M21:M24)</f>
        <v>57</v>
      </c>
      <c r="N25" s="613"/>
      <c r="O25" s="613"/>
      <c r="P25" s="616"/>
      <c r="Q25" s="616"/>
      <c r="R25" s="617"/>
      <c r="S25" s="623"/>
      <c r="T25" s="723"/>
      <c r="U25" s="564"/>
      <c r="V25" s="563"/>
      <c r="W25" s="417"/>
      <c r="X25" s="417"/>
      <c r="Y25" s="417"/>
    </row>
    <row r="26" spans="1:32" ht="30.75" customHeight="1" thickTop="1" x14ac:dyDescent="0.3">
      <c r="A26" s="645"/>
      <c r="B26" s="608">
        <v>1</v>
      </c>
      <c r="C26" s="608" t="s">
        <v>270</v>
      </c>
      <c r="D26" s="608" t="s">
        <v>6</v>
      </c>
      <c r="E26" s="602">
        <v>26</v>
      </c>
      <c r="F26" s="578">
        <v>14</v>
      </c>
      <c r="G26" s="578">
        <v>12</v>
      </c>
      <c r="H26" s="582"/>
      <c r="I26" s="582"/>
      <c r="J26" s="619" t="s">
        <v>6</v>
      </c>
      <c r="K26" s="596">
        <f t="shared" ref="K26:K28" si="3">SUM(L26:M26)</f>
        <v>26</v>
      </c>
      <c r="L26" s="596">
        <v>16</v>
      </c>
      <c r="M26" s="596">
        <v>10</v>
      </c>
      <c r="N26" s="596"/>
      <c r="O26" s="596"/>
      <c r="P26" s="582" t="s">
        <v>304</v>
      </c>
      <c r="Q26" s="582"/>
      <c r="R26" s="600">
        <v>134</v>
      </c>
      <c r="S26" s="602"/>
      <c r="T26" s="724" t="s">
        <v>51</v>
      </c>
      <c r="U26" s="564"/>
      <c r="V26" s="563"/>
      <c r="W26" s="417"/>
      <c r="X26" s="417"/>
      <c r="Y26" s="417"/>
    </row>
    <row r="27" spans="1:32" ht="35.25" customHeight="1" x14ac:dyDescent="0.3">
      <c r="A27" s="645"/>
      <c r="B27" s="594">
        <v>2</v>
      </c>
      <c r="C27" s="594" t="s">
        <v>222</v>
      </c>
      <c r="D27" s="594" t="s">
        <v>6</v>
      </c>
      <c r="E27" s="592">
        <v>25</v>
      </c>
      <c r="F27" s="584">
        <v>10</v>
      </c>
      <c r="G27" s="584">
        <v>15</v>
      </c>
      <c r="H27" s="572"/>
      <c r="I27" s="572"/>
      <c r="J27" s="577" t="s">
        <v>7</v>
      </c>
      <c r="K27" s="593">
        <f t="shared" si="3"/>
        <v>28</v>
      </c>
      <c r="L27" s="593">
        <v>12</v>
      </c>
      <c r="M27" s="593">
        <v>16</v>
      </c>
      <c r="N27" s="593"/>
      <c r="O27" s="593"/>
      <c r="P27" s="572" t="s">
        <v>280</v>
      </c>
      <c r="Q27" s="572"/>
      <c r="R27" s="571">
        <v>226</v>
      </c>
      <c r="S27" s="592"/>
      <c r="T27" s="722"/>
      <c r="U27" s="564"/>
      <c r="V27" s="563"/>
      <c r="W27" s="417"/>
      <c r="X27" s="417"/>
      <c r="Y27" s="417"/>
    </row>
    <row r="28" spans="1:32" ht="38.25" customHeight="1" x14ac:dyDescent="0.3">
      <c r="A28" s="645"/>
      <c r="B28" s="594">
        <v>3</v>
      </c>
      <c r="C28" s="594" t="s">
        <v>271</v>
      </c>
      <c r="D28" s="594" t="s">
        <v>6</v>
      </c>
      <c r="E28" s="595">
        <v>27</v>
      </c>
      <c r="F28" s="591">
        <v>19</v>
      </c>
      <c r="G28" s="584">
        <v>8</v>
      </c>
      <c r="H28" s="572"/>
      <c r="I28" s="572"/>
      <c r="J28" s="577" t="s">
        <v>6</v>
      </c>
      <c r="K28" s="577">
        <f t="shared" si="3"/>
        <v>26</v>
      </c>
      <c r="L28" s="593">
        <v>15</v>
      </c>
      <c r="M28" s="593">
        <v>11</v>
      </c>
      <c r="N28" s="593">
        <v>5</v>
      </c>
      <c r="O28" s="593">
        <v>1</v>
      </c>
      <c r="P28" s="572" t="s">
        <v>281</v>
      </c>
      <c r="Q28" s="572"/>
      <c r="R28" s="571">
        <v>211</v>
      </c>
      <c r="S28" s="592"/>
      <c r="T28" s="722"/>
      <c r="U28" s="564"/>
      <c r="V28" s="563"/>
      <c r="W28" s="417"/>
      <c r="X28" s="417"/>
      <c r="Y28" s="417"/>
    </row>
    <row r="29" spans="1:32" ht="35.25" customHeight="1" thickBot="1" x14ac:dyDescent="0.35">
      <c r="A29" s="645"/>
      <c r="B29" s="573">
        <v>4</v>
      </c>
      <c r="C29" s="573" t="s">
        <v>49</v>
      </c>
      <c r="D29" s="573" t="s">
        <v>6</v>
      </c>
      <c r="E29" s="586">
        <v>26</v>
      </c>
      <c r="F29" s="585">
        <v>15</v>
      </c>
      <c r="G29" s="585">
        <v>11</v>
      </c>
      <c r="H29" s="574"/>
      <c r="I29" s="574"/>
      <c r="J29" s="579" t="s">
        <v>7</v>
      </c>
      <c r="K29" s="597">
        <f>SUM(L29:M29)</f>
        <v>23</v>
      </c>
      <c r="L29" s="597">
        <v>12</v>
      </c>
      <c r="M29" s="597">
        <v>11</v>
      </c>
      <c r="N29" s="597">
        <v>1</v>
      </c>
      <c r="O29" s="597"/>
      <c r="P29" s="574" t="s">
        <v>282</v>
      </c>
      <c r="Q29" s="574"/>
      <c r="R29" s="607">
        <v>144</v>
      </c>
      <c r="S29" s="583"/>
      <c r="T29" s="722"/>
      <c r="U29" s="564"/>
      <c r="V29" s="563"/>
      <c r="W29" s="417"/>
      <c r="X29" s="417"/>
      <c r="Y29" s="417"/>
    </row>
    <row r="30" spans="1:32" ht="39.75" customHeight="1" thickBot="1" x14ac:dyDescent="0.35">
      <c r="A30" s="646"/>
      <c r="B30" s="612" t="s">
        <v>4</v>
      </c>
      <c r="C30" s="621"/>
      <c r="D30" s="621"/>
      <c r="E30" s="622">
        <f>SUM(F30:G30)</f>
        <v>104</v>
      </c>
      <c r="F30" s="622">
        <f>SUM(F26:F29)</f>
        <v>58</v>
      </c>
      <c r="G30" s="622">
        <f>SUM(G26:G29)</f>
        <v>46</v>
      </c>
      <c r="H30" s="625"/>
      <c r="I30" s="625"/>
      <c r="J30" s="621"/>
      <c r="K30" s="625">
        <f>SUM(L30:M30)</f>
        <v>103</v>
      </c>
      <c r="L30" s="625">
        <f>SUM(L26:L29)</f>
        <v>55</v>
      </c>
      <c r="M30" s="625">
        <f>SUM(M26:M29)</f>
        <v>48</v>
      </c>
      <c r="N30" s="625"/>
      <c r="O30" s="625"/>
      <c r="P30" s="616"/>
      <c r="Q30" s="616"/>
      <c r="R30" s="617"/>
      <c r="S30" s="623"/>
      <c r="T30" s="723"/>
      <c r="U30" s="563"/>
      <c r="V30" s="563"/>
    </row>
    <row r="31" spans="1:32" ht="30.75" customHeight="1" thickTop="1" x14ac:dyDescent="0.3">
      <c r="A31" s="645"/>
      <c r="B31" s="608">
        <v>1</v>
      </c>
      <c r="C31" s="608" t="s">
        <v>269</v>
      </c>
      <c r="D31" s="608" t="s">
        <v>6</v>
      </c>
      <c r="E31" s="582">
        <v>26</v>
      </c>
      <c r="F31" s="582">
        <v>12</v>
      </c>
      <c r="G31" s="582">
        <v>15</v>
      </c>
      <c r="H31" s="582"/>
      <c r="I31" s="582"/>
      <c r="J31" s="619" t="s">
        <v>7</v>
      </c>
      <c r="K31" s="596">
        <f>SUM(L31:M31)</f>
        <v>24</v>
      </c>
      <c r="L31" s="596">
        <v>11</v>
      </c>
      <c r="M31" s="596">
        <v>13</v>
      </c>
      <c r="N31" s="596">
        <v>3</v>
      </c>
      <c r="O31" s="596">
        <v>2</v>
      </c>
      <c r="P31" s="582" t="s">
        <v>283</v>
      </c>
      <c r="Q31" s="582"/>
      <c r="R31" s="600">
        <v>225</v>
      </c>
      <c r="S31" s="602"/>
      <c r="T31" s="724" t="s">
        <v>28</v>
      </c>
      <c r="U31" s="564"/>
      <c r="V31" s="563"/>
    </row>
    <row r="32" spans="1:32" ht="29.25" customHeight="1" x14ac:dyDescent="0.3">
      <c r="A32" s="645"/>
      <c r="B32" s="594">
        <v>2</v>
      </c>
      <c r="C32" s="594" t="s">
        <v>114</v>
      </c>
      <c r="D32" s="594" t="s">
        <v>6</v>
      </c>
      <c r="E32" s="572">
        <v>22</v>
      </c>
      <c r="F32" s="572">
        <v>10</v>
      </c>
      <c r="G32" s="572">
        <v>12</v>
      </c>
      <c r="H32" s="572"/>
      <c r="I32" s="572"/>
      <c r="J32" s="577" t="s">
        <v>6</v>
      </c>
      <c r="K32" s="598">
        <f t="shared" ref="K32:K33" si="4">SUM(L32:M32)</f>
        <v>25</v>
      </c>
      <c r="L32" s="593">
        <v>13</v>
      </c>
      <c r="M32" s="593">
        <v>12</v>
      </c>
      <c r="N32" s="593">
        <v>1</v>
      </c>
      <c r="O32" s="593">
        <v>1</v>
      </c>
      <c r="P32" s="572" t="s">
        <v>284</v>
      </c>
      <c r="Q32" s="572"/>
      <c r="R32" s="571">
        <v>227</v>
      </c>
      <c r="S32" s="592"/>
      <c r="T32" s="722"/>
      <c r="U32" s="564"/>
      <c r="V32" s="563"/>
      <c r="W32" s="5"/>
      <c r="AA32" t="s">
        <v>165</v>
      </c>
    </row>
    <row r="33" spans="1:28" ht="38.25" customHeight="1" x14ac:dyDescent="0.3">
      <c r="A33" s="645"/>
      <c r="B33" s="594">
        <v>2</v>
      </c>
      <c r="C33" s="594" t="s">
        <v>247</v>
      </c>
      <c r="D33" s="594" t="s">
        <v>6</v>
      </c>
      <c r="E33" s="572">
        <v>26</v>
      </c>
      <c r="F33" s="572">
        <v>11</v>
      </c>
      <c r="G33" s="572">
        <v>15</v>
      </c>
      <c r="H33" s="572"/>
      <c r="I33" s="572"/>
      <c r="J33" s="577" t="s">
        <v>6</v>
      </c>
      <c r="K33" s="598">
        <f t="shared" si="4"/>
        <v>24</v>
      </c>
      <c r="L33" s="593">
        <v>12</v>
      </c>
      <c r="M33" s="593">
        <v>12</v>
      </c>
      <c r="N33" s="593">
        <v>1</v>
      </c>
      <c r="O33" s="593"/>
      <c r="P33" s="572" t="s">
        <v>285</v>
      </c>
      <c r="Q33" s="572"/>
      <c r="R33" s="571">
        <v>209</v>
      </c>
      <c r="S33" s="592"/>
      <c r="T33" s="722"/>
      <c r="U33" s="564"/>
      <c r="V33" s="563"/>
    </row>
    <row r="34" spans="1:28" ht="34.5" customHeight="1" thickBot="1" x14ac:dyDescent="0.35">
      <c r="A34" s="645"/>
      <c r="B34" s="573">
        <v>4</v>
      </c>
      <c r="C34" s="573" t="s">
        <v>265</v>
      </c>
      <c r="D34" s="573" t="s">
        <v>6</v>
      </c>
      <c r="E34" s="574">
        <v>24</v>
      </c>
      <c r="F34" s="574">
        <v>14</v>
      </c>
      <c r="G34" s="574">
        <v>10</v>
      </c>
      <c r="H34" s="573"/>
      <c r="I34" s="573"/>
      <c r="J34" s="573" t="s">
        <v>6</v>
      </c>
      <c r="K34" s="574">
        <f>SUM(L34:M34)</f>
        <v>20</v>
      </c>
      <c r="L34" s="573">
        <v>16</v>
      </c>
      <c r="M34" s="573">
        <v>4</v>
      </c>
      <c r="N34" s="573"/>
      <c r="O34" s="573"/>
      <c r="P34" s="574" t="s">
        <v>286</v>
      </c>
      <c r="Q34" s="574"/>
      <c r="R34" s="607">
        <v>147</v>
      </c>
      <c r="S34" s="586"/>
      <c r="T34" s="722"/>
      <c r="U34" s="564"/>
      <c r="V34" s="563"/>
    </row>
    <row r="35" spans="1:28" ht="39" customHeight="1" thickBot="1" x14ac:dyDescent="0.35">
      <c r="A35" s="646"/>
      <c r="B35" s="628" t="s">
        <v>4</v>
      </c>
      <c r="C35" s="626"/>
      <c r="D35" s="627"/>
      <c r="E35" s="622">
        <f>SUM(F35:G35)</f>
        <v>99</v>
      </c>
      <c r="F35" s="622">
        <f>SUM(F31:F34)</f>
        <v>47</v>
      </c>
      <c r="G35" s="622">
        <f>SUM(G31:G34)</f>
        <v>52</v>
      </c>
      <c r="H35" s="625"/>
      <c r="I35" s="625"/>
      <c r="J35" s="627"/>
      <c r="K35" s="625">
        <f>SUM(L35:M35)</f>
        <v>93</v>
      </c>
      <c r="L35" s="625">
        <f>SUM(L31:L34)</f>
        <v>52</v>
      </c>
      <c r="M35" s="625">
        <f>SUM(M31:M34)</f>
        <v>41</v>
      </c>
      <c r="N35" s="625"/>
      <c r="O35" s="625"/>
      <c r="P35" s="616"/>
      <c r="Q35" s="616"/>
      <c r="R35" s="617"/>
      <c r="S35" s="623"/>
      <c r="T35" s="723"/>
      <c r="U35" s="564"/>
      <c r="V35" s="563"/>
    </row>
    <row r="36" spans="1:28" ht="29.25" customHeight="1" thickTop="1" x14ac:dyDescent="0.3">
      <c r="A36" s="645"/>
      <c r="B36" s="608">
        <v>1</v>
      </c>
      <c r="C36" s="608" t="s">
        <v>203</v>
      </c>
      <c r="D36" s="608" t="s">
        <v>6</v>
      </c>
      <c r="E36" s="582">
        <v>26</v>
      </c>
      <c r="F36" s="582">
        <v>16</v>
      </c>
      <c r="G36" s="582">
        <v>10</v>
      </c>
      <c r="H36" s="578"/>
      <c r="I36" s="578"/>
      <c r="J36" s="619" t="s">
        <v>6</v>
      </c>
      <c r="K36" s="588">
        <f t="shared" ref="K36:K39" si="5">SUM(L36:M36)</f>
        <v>23</v>
      </c>
      <c r="L36" s="588">
        <v>11</v>
      </c>
      <c r="M36" s="588">
        <v>12</v>
      </c>
      <c r="N36" s="588">
        <v>2</v>
      </c>
      <c r="O36" s="588">
        <v>1</v>
      </c>
      <c r="P36" s="582" t="s">
        <v>287</v>
      </c>
      <c r="Q36" s="582"/>
      <c r="R36" s="600">
        <v>224</v>
      </c>
      <c r="S36" s="602"/>
      <c r="T36" s="725" t="s">
        <v>23</v>
      </c>
      <c r="U36" s="564"/>
      <c r="V36" s="563"/>
      <c r="W36" s="5"/>
    </row>
    <row r="37" spans="1:28" ht="30.75" customHeight="1" x14ac:dyDescent="0.3">
      <c r="A37" s="645"/>
      <c r="B37" s="594">
        <v>2</v>
      </c>
      <c r="C37" s="594" t="s">
        <v>266</v>
      </c>
      <c r="D37" s="594" t="s">
        <v>6</v>
      </c>
      <c r="E37" s="594">
        <v>27</v>
      </c>
      <c r="F37" s="572">
        <v>11</v>
      </c>
      <c r="G37" s="572">
        <v>16</v>
      </c>
      <c r="H37" s="584"/>
      <c r="I37" s="584"/>
      <c r="J37" s="577"/>
      <c r="K37" s="580"/>
      <c r="L37" s="580"/>
      <c r="M37" s="580"/>
      <c r="N37" s="580"/>
      <c r="O37" s="580"/>
      <c r="P37" s="572" t="s">
        <v>288</v>
      </c>
      <c r="Q37" s="572"/>
      <c r="R37" s="571">
        <v>204</v>
      </c>
      <c r="S37" s="592"/>
      <c r="T37" s="726"/>
      <c r="U37" s="564"/>
      <c r="V37" s="563"/>
      <c r="W37" s="5"/>
    </row>
    <row r="38" spans="1:28" ht="27" customHeight="1" x14ac:dyDescent="0.3">
      <c r="A38" s="645"/>
      <c r="B38" s="594">
        <v>3</v>
      </c>
      <c r="C38" s="594" t="s">
        <v>267</v>
      </c>
      <c r="D38" s="594" t="s">
        <v>6</v>
      </c>
      <c r="E38" s="594">
        <v>22</v>
      </c>
      <c r="F38" s="572">
        <v>14</v>
      </c>
      <c r="G38" s="572">
        <v>8</v>
      </c>
      <c r="H38" s="584"/>
      <c r="I38" s="584"/>
      <c r="J38" s="577"/>
      <c r="K38" s="580"/>
      <c r="L38" s="580"/>
      <c r="M38" s="580"/>
      <c r="N38" s="580"/>
      <c r="O38" s="580"/>
      <c r="P38" s="572" t="s">
        <v>289</v>
      </c>
      <c r="Q38" s="572"/>
      <c r="R38" s="571">
        <v>145</v>
      </c>
      <c r="S38" s="592"/>
      <c r="T38" s="726"/>
      <c r="U38" s="564"/>
      <c r="V38" s="563"/>
      <c r="W38" s="5"/>
    </row>
    <row r="39" spans="1:28" ht="43.5" customHeight="1" thickBot="1" x14ac:dyDescent="0.35">
      <c r="A39" s="645"/>
      <c r="B39" s="573">
        <v>4</v>
      </c>
      <c r="C39" s="573" t="s">
        <v>268</v>
      </c>
      <c r="D39" s="573" t="s">
        <v>6</v>
      </c>
      <c r="E39" s="574">
        <v>21</v>
      </c>
      <c r="F39" s="574">
        <v>13</v>
      </c>
      <c r="G39" s="574">
        <v>8</v>
      </c>
      <c r="H39" s="585"/>
      <c r="I39" s="585"/>
      <c r="J39" s="573" t="s">
        <v>6</v>
      </c>
      <c r="K39" s="585">
        <f t="shared" si="5"/>
        <v>24</v>
      </c>
      <c r="L39" s="585">
        <v>14</v>
      </c>
      <c r="M39" s="585">
        <v>10</v>
      </c>
      <c r="N39" s="585"/>
      <c r="O39" s="585">
        <v>4</v>
      </c>
      <c r="P39" s="575" t="s">
        <v>303</v>
      </c>
      <c r="Q39" s="574"/>
      <c r="R39" s="607">
        <v>213</v>
      </c>
      <c r="S39" s="586"/>
      <c r="T39" s="726"/>
      <c r="U39" s="564"/>
      <c r="V39" s="563"/>
    </row>
    <row r="40" spans="1:28" ht="36" customHeight="1" thickBot="1" x14ac:dyDescent="0.35">
      <c r="A40" s="646"/>
      <c r="B40" s="626" t="s">
        <v>4</v>
      </c>
      <c r="C40" s="627"/>
      <c r="D40" s="627"/>
      <c r="E40" s="622">
        <f>SUM(F40:G40)</f>
        <v>96</v>
      </c>
      <c r="F40" s="622">
        <f>SUM(F36:F39)</f>
        <v>54</v>
      </c>
      <c r="G40" s="622">
        <f>SUM(G36:G39)</f>
        <v>42</v>
      </c>
      <c r="H40" s="631"/>
      <c r="I40" s="631"/>
      <c r="J40" s="627"/>
      <c r="K40" s="631">
        <f>SUM(L40:M40)</f>
        <v>47</v>
      </c>
      <c r="L40" s="631">
        <f>SUM(L36:L39)</f>
        <v>25</v>
      </c>
      <c r="M40" s="631">
        <f>SUM(M36:M39)</f>
        <v>22</v>
      </c>
      <c r="N40" s="631"/>
      <c r="O40" s="631"/>
      <c r="P40" s="616"/>
      <c r="Q40" s="616"/>
      <c r="R40" s="617"/>
      <c r="S40" s="623"/>
      <c r="T40" s="727"/>
      <c r="U40" s="564"/>
      <c r="V40" s="563"/>
    </row>
    <row r="41" spans="1:28" ht="34.5" customHeight="1" thickTop="1" thickBot="1" x14ac:dyDescent="0.35">
      <c r="A41" s="640"/>
      <c r="B41" s="641"/>
      <c r="C41" s="642"/>
      <c r="D41" s="629"/>
      <c r="E41" s="632">
        <f>SUM(F41:G41)</f>
        <v>739</v>
      </c>
      <c r="F41" s="632">
        <f>SUM(F6,F10,F15,F20,F25,F30,F35,F40)</f>
        <v>380</v>
      </c>
      <c r="G41" s="632">
        <f>SUM(G6,G10,G15,G20,G25,G30,G35,G40,)</f>
        <v>359</v>
      </c>
      <c r="H41" s="608"/>
      <c r="I41" s="608"/>
      <c r="J41" s="629"/>
      <c r="K41" s="630" t="e">
        <f>SUM(L41:M41)</f>
        <v>#REF!</v>
      </c>
      <c r="L41" s="630" t="e">
        <f>SUM(L10,L15,L20,L25,L30,L35,L40,#REF!)</f>
        <v>#REF!</v>
      </c>
      <c r="M41" s="630" t="e">
        <f>SUM(M10,M15,M20,M25,M30,M35,M40,#REF!)</f>
        <v>#REF!</v>
      </c>
      <c r="N41" s="630">
        <f>SUM(N11:N40)</f>
        <v>22</v>
      </c>
      <c r="O41" s="630">
        <f>SUM(O11:O40)</f>
        <v>38</v>
      </c>
      <c r="P41" s="582"/>
      <c r="Q41" s="582"/>
      <c r="R41" s="600"/>
      <c r="S41" s="608"/>
      <c r="T41" s="603"/>
      <c r="U41" s="563"/>
      <c r="V41" s="563"/>
      <c r="AB41" t="s">
        <v>166</v>
      </c>
    </row>
    <row r="42" spans="1:28" ht="21" thickTop="1" x14ac:dyDescent="0.3">
      <c r="A42" s="563"/>
      <c r="B42" s="563"/>
      <c r="C42" s="565"/>
      <c r="D42" s="563"/>
      <c r="E42" s="563"/>
      <c r="F42" s="563"/>
      <c r="G42" s="568"/>
      <c r="H42" s="567"/>
      <c r="I42" s="567"/>
      <c r="J42" s="563"/>
      <c r="K42" s="563"/>
      <c r="L42" s="563"/>
      <c r="M42" s="563"/>
      <c r="N42" s="563"/>
      <c r="O42" s="563"/>
      <c r="P42" s="563"/>
      <c r="Q42" s="563"/>
      <c r="R42" s="566"/>
      <c r="S42" s="567"/>
      <c r="T42" s="565"/>
      <c r="U42" s="563"/>
      <c r="V42" s="563"/>
    </row>
    <row r="43" spans="1:28" ht="20.25" x14ac:dyDescent="0.3">
      <c r="A43" s="563"/>
      <c r="B43" s="563"/>
      <c r="C43" s="565"/>
      <c r="D43" s="563"/>
      <c r="E43" s="563"/>
      <c r="F43" s="563"/>
      <c r="G43" s="563"/>
      <c r="H43" s="563"/>
      <c r="I43" s="563"/>
      <c r="J43" s="563"/>
      <c r="K43" s="563"/>
      <c r="L43" s="563"/>
      <c r="M43" s="563"/>
      <c r="N43" s="563"/>
      <c r="O43" s="563"/>
      <c r="P43" s="563"/>
      <c r="Q43" s="563"/>
      <c r="R43" s="566"/>
      <c r="S43" s="567"/>
      <c r="T43" s="565"/>
      <c r="U43" s="563"/>
      <c r="V43" s="563"/>
    </row>
    <row r="44" spans="1:28" ht="20.25" x14ac:dyDescent="0.3">
      <c r="A44" s="563"/>
      <c r="B44" s="563"/>
      <c r="C44" s="565"/>
      <c r="D44" s="563"/>
      <c r="E44" s="563"/>
      <c r="F44" s="563"/>
      <c r="G44" s="563"/>
      <c r="H44" s="563"/>
      <c r="I44" s="563"/>
      <c r="J44" s="563"/>
      <c r="K44" s="563"/>
      <c r="L44" s="563"/>
      <c r="M44" s="563"/>
      <c r="N44" s="563"/>
      <c r="O44" s="563"/>
      <c r="P44" s="563"/>
      <c r="Q44" s="563"/>
      <c r="R44" s="566"/>
      <c r="S44" s="567"/>
      <c r="T44" s="565"/>
      <c r="U44" s="563"/>
      <c r="V44" s="563"/>
    </row>
    <row r="45" spans="1:28" ht="20.25" x14ac:dyDescent="0.3">
      <c r="A45" s="563"/>
      <c r="B45" s="563"/>
      <c r="C45" s="565"/>
      <c r="D45" s="563"/>
      <c r="E45" s="563"/>
      <c r="F45" s="563"/>
      <c r="G45" s="563"/>
      <c r="H45" s="563"/>
      <c r="I45" s="563"/>
      <c r="J45" s="563"/>
      <c r="K45" s="563"/>
      <c r="L45" s="563"/>
      <c r="M45" s="563"/>
      <c r="N45" s="563"/>
      <c r="O45" s="563"/>
      <c r="P45" s="563"/>
      <c r="Q45" s="563"/>
      <c r="R45" s="566"/>
      <c r="S45" s="567"/>
      <c r="T45" s="565"/>
      <c r="U45" s="563"/>
      <c r="V45" s="563"/>
    </row>
    <row r="46" spans="1:28" ht="20.25" x14ac:dyDescent="0.3">
      <c r="A46" s="563"/>
      <c r="B46" s="563"/>
      <c r="C46" s="565"/>
      <c r="D46" s="563"/>
      <c r="E46" s="563"/>
      <c r="F46" s="563"/>
      <c r="G46" s="563"/>
      <c r="H46" s="563"/>
      <c r="I46" s="563"/>
      <c r="J46" s="563"/>
      <c r="K46" s="563"/>
      <c r="L46" s="563"/>
      <c r="M46" s="563"/>
      <c r="N46" s="563"/>
      <c r="O46" s="563"/>
      <c r="P46" s="563"/>
      <c r="Q46" s="563"/>
      <c r="R46" s="566"/>
      <c r="S46" s="567"/>
      <c r="T46" s="565"/>
      <c r="U46" s="563"/>
      <c r="V46" s="563"/>
    </row>
    <row r="47" spans="1:28" ht="20.25" x14ac:dyDescent="0.3">
      <c r="A47" s="563"/>
      <c r="B47" s="563"/>
      <c r="C47" s="565"/>
      <c r="D47" s="563"/>
      <c r="E47" s="563"/>
      <c r="F47" s="563"/>
      <c r="G47" s="563"/>
      <c r="H47" s="563"/>
      <c r="I47" s="563"/>
      <c r="J47" s="563"/>
      <c r="K47" s="563"/>
      <c r="L47" s="563"/>
      <c r="M47" s="563"/>
      <c r="N47" s="563"/>
      <c r="O47" s="563"/>
      <c r="P47" s="563"/>
      <c r="Q47" s="563"/>
      <c r="R47" s="566"/>
      <c r="S47" s="567"/>
      <c r="T47" s="565"/>
      <c r="U47" s="563" t="s">
        <v>166</v>
      </c>
      <c r="V47" s="563"/>
    </row>
    <row r="48" spans="1:28" ht="20.25" x14ac:dyDescent="0.3">
      <c r="A48" s="563"/>
      <c r="B48" s="563"/>
      <c r="C48" s="565"/>
      <c r="D48" s="563"/>
      <c r="E48" s="563"/>
      <c r="F48" s="563"/>
      <c r="G48" s="563"/>
      <c r="H48" s="563"/>
      <c r="I48" s="563"/>
      <c r="J48" s="563"/>
      <c r="K48" s="563"/>
      <c r="L48" s="563"/>
      <c r="M48" s="563"/>
      <c r="N48" s="563"/>
      <c r="O48" s="563"/>
      <c r="P48" s="563"/>
      <c r="Q48" s="563"/>
      <c r="R48" s="566"/>
      <c r="S48" s="567"/>
      <c r="T48" s="565"/>
      <c r="U48" s="563"/>
      <c r="V48" s="563"/>
    </row>
    <row r="49" spans="1:22" ht="20.25" x14ac:dyDescent="0.3">
      <c r="A49" s="563"/>
      <c r="B49" s="563"/>
      <c r="C49" s="565"/>
      <c r="D49" s="563"/>
      <c r="E49" s="563"/>
      <c r="F49" s="563"/>
      <c r="G49" s="563"/>
      <c r="H49" s="563"/>
      <c r="I49" s="563"/>
      <c r="J49" s="563"/>
      <c r="K49" s="563"/>
      <c r="L49" s="563"/>
      <c r="M49" s="563"/>
      <c r="N49" s="563"/>
      <c r="O49" s="563"/>
      <c r="P49" s="563"/>
      <c r="Q49" s="563"/>
      <c r="R49" s="566"/>
      <c r="S49" s="567"/>
      <c r="T49" s="565"/>
      <c r="U49" s="563"/>
      <c r="V49" s="563"/>
    </row>
  </sheetData>
  <mergeCells count="13">
    <mergeCell ref="A41:C41"/>
    <mergeCell ref="A3:A15"/>
    <mergeCell ref="T3:T6"/>
    <mergeCell ref="T7:T10"/>
    <mergeCell ref="T11:T15"/>
    <mergeCell ref="A16:A40"/>
    <mergeCell ref="T16:T20"/>
    <mergeCell ref="T21:T25"/>
    <mergeCell ref="T26:T30"/>
    <mergeCell ref="T31:T35"/>
    <mergeCell ref="T36:T40"/>
    <mergeCell ref="B10:C10"/>
    <mergeCell ref="B25:C25"/>
  </mergeCells>
  <pageMargins left="0.70866141732283461" right="0.70866141732283461" top="0.74803149606299213" bottom="0.74803149606299213" header="0.31496062992125984" footer="0.31496062992125984"/>
  <pageSetup paperSize="8" scale="72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57"/>
  <sheetViews>
    <sheetView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G35" sqref="AG35"/>
    </sheetView>
  </sheetViews>
  <sheetFormatPr defaultRowHeight="15" x14ac:dyDescent="0.2"/>
  <cols>
    <col min="1" max="1" width="6.42578125" customWidth="1"/>
    <col min="2" max="2" width="6.85546875" customWidth="1"/>
    <col min="3" max="3" width="8.7109375" style="511" customWidth="1"/>
    <col min="4" max="4" width="5.85546875" style="5" customWidth="1"/>
    <col min="5" max="5" width="8.7109375" style="30" customWidth="1"/>
    <col min="6" max="6" width="8.42578125" style="30" customWidth="1"/>
    <col min="7" max="7" width="8.140625" style="30" customWidth="1"/>
    <col min="8" max="9" width="4.42578125" style="30" customWidth="1"/>
    <col min="10" max="10" width="2.5703125" style="5" hidden="1" customWidth="1"/>
    <col min="11" max="11" width="11.140625" style="30" hidden="1" customWidth="1"/>
    <col min="12" max="12" width="10.7109375" style="30" hidden="1" customWidth="1"/>
    <col min="13" max="13" width="10.28515625" style="30" hidden="1" customWidth="1"/>
    <col min="14" max="14" width="8.85546875" style="30" hidden="1" customWidth="1"/>
    <col min="15" max="15" width="9" style="30" hidden="1" customWidth="1"/>
    <col min="16" max="16" width="32.42578125" style="39" customWidth="1"/>
    <col min="17" max="17" width="21.85546875" style="39" customWidth="1"/>
    <col min="18" max="18" width="9.28515625" style="513" customWidth="1"/>
    <col min="19" max="19" width="13" style="10" customWidth="1"/>
    <col min="20" max="20" width="5.5703125" style="4" customWidth="1"/>
    <col min="21" max="21" width="3.7109375" customWidth="1"/>
    <col min="22" max="24" width="9.140625" customWidth="1"/>
    <col min="28" max="28" width="9.140625" customWidth="1"/>
  </cols>
  <sheetData>
    <row r="1" spans="1:25" ht="18.75" x14ac:dyDescent="0.2">
      <c r="A1" s="365" t="s">
        <v>248</v>
      </c>
      <c r="B1" s="432"/>
      <c r="C1" s="503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514"/>
      <c r="S1" s="432"/>
      <c r="T1" s="433"/>
    </row>
    <row r="2" spans="1:25" ht="64.5" x14ac:dyDescent="0.2">
      <c r="A2" s="1"/>
      <c r="B2" s="12" t="s">
        <v>0</v>
      </c>
      <c r="C2" s="504" t="s">
        <v>1</v>
      </c>
      <c r="D2" s="49" t="s">
        <v>3</v>
      </c>
      <c r="E2" s="42" t="s">
        <v>5</v>
      </c>
      <c r="F2" s="15" t="s">
        <v>8</v>
      </c>
      <c r="G2" s="15" t="s">
        <v>9</v>
      </c>
      <c r="H2" s="401" t="s">
        <v>195</v>
      </c>
      <c r="I2" s="401" t="s">
        <v>195</v>
      </c>
      <c r="J2" s="49" t="s">
        <v>3</v>
      </c>
      <c r="K2" s="42" t="s">
        <v>5</v>
      </c>
      <c r="L2" s="15" t="s">
        <v>8</v>
      </c>
      <c r="M2" s="15" t="s">
        <v>9</v>
      </c>
      <c r="N2" s="15" t="s">
        <v>170</v>
      </c>
      <c r="O2" s="327" t="s">
        <v>171</v>
      </c>
      <c r="P2" s="31" t="s">
        <v>2</v>
      </c>
      <c r="Q2" s="31" t="s">
        <v>244</v>
      </c>
      <c r="R2" s="515" t="s">
        <v>16</v>
      </c>
      <c r="S2" s="11"/>
      <c r="T2" s="3" t="s">
        <v>10</v>
      </c>
    </row>
    <row r="3" spans="1:25" ht="15.75" customHeight="1" x14ac:dyDescent="0.2">
      <c r="A3" s="656" t="s">
        <v>14</v>
      </c>
      <c r="B3" s="12"/>
      <c r="C3" s="419" t="s">
        <v>68</v>
      </c>
      <c r="D3" s="49" t="s">
        <v>7</v>
      </c>
      <c r="E3" s="521">
        <v>25</v>
      </c>
      <c r="F3" s="522">
        <v>12</v>
      </c>
      <c r="G3" s="522">
        <v>13</v>
      </c>
      <c r="H3" s="497"/>
      <c r="I3" s="497"/>
      <c r="J3" s="49"/>
      <c r="K3" s="42"/>
      <c r="L3" s="15"/>
      <c r="M3" s="15"/>
      <c r="N3" s="15"/>
      <c r="O3" s="327"/>
      <c r="P3" s="319" t="s">
        <v>261</v>
      </c>
      <c r="Q3" s="319" t="s">
        <v>262</v>
      </c>
      <c r="R3" s="516">
        <v>112</v>
      </c>
      <c r="S3" s="11"/>
      <c r="T3" s="650" t="s">
        <v>257</v>
      </c>
      <c r="U3">
        <v>1</v>
      </c>
    </row>
    <row r="4" spans="1:25" ht="15.75" x14ac:dyDescent="0.2">
      <c r="A4" s="656"/>
      <c r="B4" s="12"/>
      <c r="C4" s="419" t="s">
        <v>69</v>
      </c>
      <c r="D4" s="49" t="s">
        <v>7</v>
      </c>
      <c r="E4" s="28">
        <v>25</v>
      </c>
      <c r="F4" s="107">
        <v>13</v>
      </c>
      <c r="G4" s="107">
        <v>12</v>
      </c>
      <c r="H4" s="497"/>
      <c r="I4" s="497"/>
      <c r="J4" s="49"/>
      <c r="K4" s="42"/>
      <c r="L4" s="15"/>
      <c r="M4" s="15"/>
      <c r="N4" s="15"/>
      <c r="O4" s="327"/>
      <c r="P4" s="319" t="s">
        <v>263</v>
      </c>
      <c r="Q4" s="389"/>
      <c r="R4" s="524">
        <v>112</v>
      </c>
      <c r="S4" s="11"/>
      <c r="T4" s="650"/>
      <c r="U4">
        <v>2</v>
      </c>
    </row>
    <row r="5" spans="1:25" ht="16.5" thickBot="1" x14ac:dyDescent="0.25">
      <c r="A5" s="656"/>
      <c r="B5" s="436"/>
      <c r="C5" s="132" t="s">
        <v>67</v>
      </c>
      <c r="D5" s="133" t="s">
        <v>6</v>
      </c>
      <c r="E5" s="502">
        <v>24</v>
      </c>
      <c r="F5" s="443">
        <v>12</v>
      </c>
      <c r="G5" s="443">
        <v>12</v>
      </c>
      <c r="H5" s="498"/>
      <c r="I5" s="498"/>
      <c r="J5" s="133"/>
      <c r="K5" s="437"/>
      <c r="L5" s="438"/>
      <c r="M5" s="438"/>
      <c r="N5" s="438"/>
      <c r="O5" s="439"/>
      <c r="P5" s="320" t="s">
        <v>264</v>
      </c>
      <c r="Q5" s="150"/>
      <c r="R5" s="525">
        <v>113</v>
      </c>
      <c r="S5" s="136"/>
      <c r="T5" s="650"/>
      <c r="U5">
        <v>4</v>
      </c>
    </row>
    <row r="6" spans="1:25" ht="17.25" thickTop="1" thickBot="1" x14ac:dyDescent="0.3">
      <c r="A6" s="656"/>
      <c r="B6" s="425"/>
      <c r="C6" s="505" t="s">
        <v>4</v>
      </c>
      <c r="D6" s="427"/>
      <c r="E6" s="552">
        <f>SUM(F6:G6)</f>
        <v>74</v>
      </c>
      <c r="F6" s="553">
        <f>SUM(F3:F5)</f>
        <v>37</v>
      </c>
      <c r="G6" s="554">
        <f>SUM(G3:G5)</f>
        <v>37</v>
      </c>
      <c r="H6" s="442"/>
      <c r="I6" s="442"/>
      <c r="J6" s="427"/>
      <c r="K6" s="426"/>
      <c r="L6" s="428"/>
      <c r="M6" s="428"/>
      <c r="N6" s="428"/>
      <c r="O6" s="429"/>
      <c r="P6" s="539"/>
      <c r="Q6" s="540"/>
      <c r="R6" s="526"/>
      <c r="S6" s="430"/>
      <c r="T6" s="651"/>
    </row>
    <row r="7" spans="1:25" ht="16.5" customHeight="1" thickTop="1" x14ac:dyDescent="0.25">
      <c r="A7" s="656"/>
      <c r="B7" s="420">
        <v>1</v>
      </c>
      <c r="C7" s="421" t="s">
        <v>137</v>
      </c>
      <c r="D7" s="110" t="s">
        <v>6</v>
      </c>
      <c r="E7" s="440">
        <v>24</v>
      </c>
      <c r="F7" s="116">
        <v>8</v>
      </c>
      <c r="G7" s="116">
        <v>16</v>
      </c>
      <c r="H7" s="440"/>
      <c r="I7" s="440"/>
      <c r="J7" s="422" t="s">
        <v>6</v>
      </c>
      <c r="K7" s="423">
        <f>SUM(L7:M7)</f>
        <v>26</v>
      </c>
      <c r="L7" s="424">
        <v>11</v>
      </c>
      <c r="M7" s="424">
        <v>15</v>
      </c>
      <c r="N7" s="423">
        <v>1</v>
      </c>
      <c r="O7" s="423">
        <v>4</v>
      </c>
      <c r="P7" s="434" t="s">
        <v>254</v>
      </c>
      <c r="Q7" s="434"/>
      <c r="R7" s="527"/>
      <c r="S7" s="313"/>
      <c r="T7" s="650" t="s">
        <v>204</v>
      </c>
      <c r="U7">
        <v>5</v>
      </c>
    </row>
    <row r="8" spans="1:25" ht="15.75" x14ac:dyDescent="0.25">
      <c r="A8" s="656"/>
      <c r="B8" s="366">
        <v>2</v>
      </c>
      <c r="C8" s="367" t="s">
        <v>87</v>
      </c>
      <c r="D8" s="49" t="s">
        <v>6</v>
      </c>
      <c r="E8" s="105">
        <v>23</v>
      </c>
      <c r="F8" s="106">
        <v>9</v>
      </c>
      <c r="G8" s="106">
        <v>14</v>
      </c>
      <c r="H8" s="105"/>
      <c r="I8" s="105"/>
      <c r="J8" s="368" t="s">
        <v>7</v>
      </c>
      <c r="K8" s="369">
        <f t="shared" ref="K8:K9" si="0">SUM(L8:M8)</f>
        <v>20</v>
      </c>
      <c r="L8" s="370">
        <v>10</v>
      </c>
      <c r="M8" s="370">
        <v>10</v>
      </c>
      <c r="N8" s="369"/>
      <c r="O8" s="369">
        <v>2</v>
      </c>
      <c r="P8" s="435" t="s">
        <v>255</v>
      </c>
      <c r="Q8" s="140"/>
      <c r="R8" s="528"/>
      <c r="S8" s="307"/>
      <c r="T8" s="650"/>
      <c r="U8">
        <v>6</v>
      </c>
    </row>
    <row r="9" spans="1:25" ht="15.75" x14ac:dyDescent="0.25">
      <c r="A9" s="656"/>
      <c r="B9" s="366">
        <v>3</v>
      </c>
      <c r="C9" s="367" t="s">
        <v>138</v>
      </c>
      <c r="D9" s="49" t="s">
        <v>7</v>
      </c>
      <c r="E9" s="105">
        <v>24</v>
      </c>
      <c r="F9" s="106">
        <v>10</v>
      </c>
      <c r="G9" s="106">
        <v>14</v>
      </c>
      <c r="H9" s="105"/>
      <c r="I9" s="105"/>
      <c r="J9" s="368" t="s">
        <v>7</v>
      </c>
      <c r="K9" s="369">
        <f t="shared" si="0"/>
        <v>24</v>
      </c>
      <c r="L9" s="370">
        <v>10</v>
      </c>
      <c r="M9" s="370">
        <v>14</v>
      </c>
      <c r="N9" s="369">
        <v>3</v>
      </c>
      <c r="O9" s="369">
        <v>4</v>
      </c>
      <c r="P9" s="389" t="s">
        <v>80</v>
      </c>
      <c r="Q9" s="389"/>
      <c r="R9" s="528"/>
      <c r="S9" s="307"/>
      <c r="T9" s="650"/>
      <c r="U9">
        <v>7</v>
      </c>
    </row>
    <row r="10" spans="1:25" ht="16.5" customHeight="1" thickBot="1" x14ac:dyDescent="0.3">
      <c r="A10" s="656"/>
      <c r="B10" s="131">
        <v>4</v>
      </c>
      <c r="C10" s="132" t="s">
        <v>139</v>
      </c>
      <c r="D10" s="133" t="s">
        <v>7</v>
      </c>
      <c r="E10" s="392">
        <v>24</v>
      </c>
      <c r="F10" s="134">
        <v>8</v>
      </c>
      <c r="G10" s="134">
        <v>16</v>
      </c>
      <c r="H10" s="134"/>
      <c r="I10" s="134"/>
      <c r="J10" s="133" t="s">
        <v>6</v>
      </c>
      <c r="K10" s="392">
        <f>SUM(L10:M10)</f>
        <v>21</v>
      </c>
      <c r="L10" s="134">
        <v>11</v>
      </c>
      <c r="M10" s="134">
        <v>10</v>
      </c>
      <c r="N10" s="392"/>
      <c r="O10" s="392"/>
      <c r="P10" s="393" t="s">
        <v>81</v>
      </c>
      <c r="Q10" s="150"/>
      <c r="R10" s="529"/>
      <c r="S10" s="308"/>
      <c r="T10" s="650"/>
      <c r="U10">
        <v>8</v>
      </c>
    </row>
    <row r="11" spans="1:25" ht="17.25" thickTop="1" thickBot="1" x14ac:dyDescent="0.25">
      <c r="A11" s="656"/>
      <c r="B11" s="330" t="s">
        <v>4</v>
      </c>
      <c r="C11" s="506"/>
      <c r="D11" s="371"/>
      <c r="E11" s="372">
        <f>SUM(F11:G11)</f>
        <v>95</v>
      </c>
      <c r="F11" s="373">
        <f>SUM(F7:F10)</f>
        <v>35</v>
      </c>
      <c r="G11" s="373">
        <f>SUM(G7:G10)</f>
        <v>60</v>
      </c>
      <c r="H11" s="373"/>
      <c r="I11" s="373"/>
      <c r="J11" s="332"/>
      <c r="K11" s="340">
        <f>SUM(L11:M11)</f>
        <v>91</v>
      </c>
      <c r="L11" s="341">
        <f>SUM(L7:L10)</f>
        <v>42</v>
      </c>
      <c r="M11" s="341">
        <f>SUM(M7:M10)</f>
        <v>49</v>
      </c>
      <c r="N11" s="342"/>
      <c r="O11" s="342"/>
      <c r="P11" s="537"/>
      <c r="Q11" s="538"/>
      <c r="R11" s="530"/>
      <c r="S11" s="309"/>
      <c r="T11" s="651"/>
    </row>
    <row r="12" spans="1:25" ht="15.75" customHeight="1" thickTop="1" x14ac:dyDescent="0.25">
      <c r="A12" s="656"/>
      <c r="B12" s="103">
        <v>1</v>
      </c>
      <c r="C12" s="109" t="s">
        <v>172</v>
      </c>
      <c r="D12" s="49" t="s">
        <v>6</v>
      </c>
      <c r="E12" s="105">
        <v>21</v>
      </c>
      <c r="F12" s="106">
        <v>12</v>
      </c>
      <c r="G12" s="106">
        <v>9</v>
      </c>
      <c r="H12" s="440"/>
      <c r="I12" s="440"/>
      <c r="J12" s="361" t="s">
        <v>6</v>
      </c>
      <c r="K12" s="338">
        <f>SUM(L12:M12)</f>
        <v>26</v>
      </c>
      <c r="L12" s="339">
        <v>11</v>
      </c>
      <c r="M12" s="339">
        <v>15</v>
      </c>
      <c r="N12" s="338">
        <v>1</v>
      </c>
      <c r="O12" s="338">
        <v>4</v>
      </c>
      <c r="P12" s="324" t="s">
        <v>179</v>
      </c>
      <c r="Q12" s="142"/>
      <c r="R12" s="531"/>
      <c r="S12" s="307"/>
      <c r="T12" s="649" t="s">
        <v>180</v>
      </c>
      <c r="U12" s="54">
        <v>9</v>
      </c>
      <c r="W12" s="5"/>
    </row>
    <row r="13" spans="1:25" ht="15.75" customHeight="1" x14ac:dyDescent="0.25">
      <c r="A13" s="656"/>
      <c r="B13" s="103">
        <v>2</v>
      </c>
      <c r="C13" s="109" t="s">
        <v>146</v>
      </c>
      <c r="D13" s="49" t="s">
        <v>7</v>
      </c>
      <c r="E13" s="105">
        <v>23</v>
      </c>
      <c r="F13" s="106">
        <v>17</v>
      </c>
      <c r="G13" s="106">
        <v>6</v>
      </c>
      <c r="H13" s="105"/>
      <c r="I13" s="105"/>
      <c r="J13" s="361" t="s">
        <v>7</v>
      </c>
      <c r="K13" s="338">
        <f t="shared" ref="K13:K14" si="1">SUM(L13:M13)</f>
        <v>20</v>
      </c>
      <c r="L13" s="339">
        <v>10</v>
      </c>
      <c r="M13" s="339">
        <v>10</v>
      </c>
      <c r="N13" s="338"/>
      <c r="O13" s="338">
        <v>2</v>
      </c>
      <c r="P13" s="323" t="s">
        <v>44</v>
      </c>
      <c r="Q13" s="146"/>
      <c r="R13" s="531"/>
      <c r="S13" s="307"/>
      <c r="T13" s="650"/>
      <c r="U13" s="54">
        <v>10</v>
      </c>
      <c r="V13" s="5" t="s">
        <v>238</v>
      </c>
    </row>
    <row r="14" spans="1:25" ht="15.75" customHeight="1" x14ac:dyDescent="0.25">
      <c r="A14" s="656"/>
      <c r="B14" s="103">
        <v>3</v>
      </c>
      <c r="C14" s="109" t="s">
        <v>173</v>
      </c>
      <c r="D14" s="49" t="s">
        <v>7</v>
      </c>
      <c r="E14" s="105">
        <v>22</v>
      </c>
      <c r="F14" s="106">
        <v>10</v>
      </c>
      <c r="G14" s="106">
        <v>12</v>
      </c>
      <c r="H14" s="105"/>
      <c r="I14" s="105"/>
      <c r="J14" s="361" t="s">
        <v>7</v>
      </c>
      <c r="K14" s="338">
        <f t="shared" si="1"/>
        <v>24</v>
      </c>
      <c r="L14" s="339">
        <v>10</v>
      </c>
      <c r="M14" s="339">
        <v>14</v>
      </c>
      <c r="N14" s="338">
        <v>3</v>
      </c>
      <c r="O14" s="338">
        <v>4</v>
      </c>
      <c r="P14" s="323" t="s">
        <v>256</v>
      </c>
      <c r="Q14" s="146"/>
      <c r="R14" s="531"/>
      <c r="S14" s="307"/>
      <c r="T14" s="650"/>
      <c r="U14" s="54">
        <v>11</v>
      </c>
      <c r="W14" s="417"/>
      <c r="X14" s="417"/>
      <c r="Y14" s="417"/>
    </row>
    <row r="15" spans="1:25" ht="15.75" customHeight="1" thickBot="1" x14ac:dyDescent="0.3">
      <c r="A15" s="656"/>
      <c r="B15" s="131">
        <v>4</v>
      </c>
      <c r="C15" s="132" t="s">
        <v>174</v>
      </c>
      <c r="D15" s="133" t="s">
        <v>6</v>
      </c>
      <c r="E15" s="392">
        <v>25</v>
      </c>
      <c r="F15" s="134">
        <v>17</v>
      </c>
      <c r="G15" s="134">
        <v>8</v>
      </c>
      <c r="H15" s="134"/>
      <c r="I15" s="134"/>
      <c r="J15" s="361" t="s">
        <v>6</v>
      </c>
      <c r="K15" s="338">
        <f>SUM(L15:M15)</f>
        <v>21</v>
      </c>
      <c r="L15" s="339">
        <v>11</v>
      </c>
      <c r="M15" s="339">
        <v>10</v>
      </c>
      <c r="N15" s="338"/>
      <c r="O15" s="338"/>
      <c r="P15" s="394" t="s">
        <v>260</v>
      </c>
      <c r="Q15" s="541"/>
      <c r="R15" s="525"/>
      <c r="S15" s="308"/>
      <c r="T15" s="650"/>
      <c r="U15" s="54">
        <v>12</v>
      </c>
      <c r="W15" s="417"/>
      <c r="X15" s="417"/>
      <c r="Y15" s="417"/>
    </row>
    <row r="16" spans="1:25" ht="17.25" thickTop="1" thickBot="1" x14ac:dyDescent="0.25">
      <c r="A16" s="657"/>
      <c r="B16" s="330" t="s">
        <v>4</v>
      </c>
      <c r="C16" s="506"/>
      <c r="D16" s="371"/>
      <c r="E16" s="372">
        <f>SUM(F16:G16)</f>
        <v>91</v>
      </c>
      <c r="F16" s="373">
        <f>SUM(F12:F15)</f>
        <v>56</v>
      </c>
      <c r="G16" s="373">
        <f>SUM(G12:G15)</f>
        <v>35</v>
      </c>
      <c r="H16" s="373"/>
      <c r="I16" s="373"/>
      <c r="J16" s="332"/>
      <c r="K16" s="340">
        <f>SUM(L16:M16)</f>
        <v>91</v>
      </c>
      <c r="L16" s="341">
        <f>SUM(L12:L15)</f>
        <v>42</v>
      </c>
      <c r="M16" s="341">
        <f>SUM(M12:M15)</f>
        <v>49</v>
      </c>
      <c r="N16" s="342"/>
      <c r="O16" s="342"/>
      <c r="P16" s="537"/>
      <c r="Q16" s="538"/>
      <c r="R16" s="530"/>
      <c r="S16" s="309"/>
      <c r="T16" s="651"/>
      <c r="U16" s="54"/>
      <c r="W16" s="417"/>
      <c r="X16" s="417"/>
      <c r="Y16" s="417"/>
    </row>
    <row r="17" spans="1:32" ht="16.5" customHeight="1" thickTop="1" x14ac:dyDescent="0.25">
      <c r="A17" s="655" t="s">
        <v>95</v>
      </c>
      <c r="B17" s="103">
        <v>1</v>
      </c>
      <c r="C17" s="109" t="s">
        <v>148</v>
      </c>
      <c r="D17" s="49" t="s">
        <v>7</v>
      </c>
      <c r="E17" s="105">
        <v>24</v>
      </c>
      <c r="F17" s="106">
        <v>11</v>
      </c>
      <c r="G17" s="106">
        <v>13</v>
      </c>
      <c r="H17" s="440"/>
      <c r="I17" s="440"/>
      <c r="J17" s="361" t="s">
        <v>140</v>
      </c>
      <c r="K17" s="338">
        <f t="shared" ref="K17" si="2">SUM(L17:M17)</f>
        <v>25</v>
      </c>
      <c r="L17" s="339">
        <v>16</v>
      </c>
      <c r="M17" s="339">
        <v>9</v>
      </c>
      <c r="N17" s="338"/>
      <c r="O17" s="338">
        <v>2</v>
      </c>
      <c r="P17" s="319"/>
      <c r="Q17" s="434"/>
      <c r="R17" s="531"/>
      <c r="S17" s="310"/>
      <c r="T17" s="649" t="s">
        <v>136</v>
      </c>
      <c r="U17" s="54">
        <v>13</v>
      </c>
      <c r="W17" s="417"/>
      <c r="X17" s="417"/>
      <c r="Y17" s="417"/>
    </row>
    <row r="18" spans="1:32" ht="15.75" x14ac:dyDescent="0.25">
      <c r="A18" s="655"/>
      <c r="B18" s="103">
        <v>2</v>
      </c>
      <c r="C18" s="109" t="s">
        <v>197</v>
      </c>
      <c r="D18" s="49" t="s">
        <v>6</v>
      </c>
      <c r="E18" s="105">
        <v>26</v>
      </c>
      <c r="F18" s="105">
        <v>9</v>
      </c>
      <c r="G18" s="105">
        <v>17</v>
      </c>
      <c r="H18" s="105"/>
      <c r="I18" s="105"/>
      <c r="J18" s="361" t="s">
        <v>6</v>
      </c>
      <c r="K18" s="338">
        <f t="shared" ref="K18" si="3">SUM(L18:M18)</f>
        <v>24</v>
      </c>
      <c r="L18" s="338">
        <v>11</v>
      </c>
      <c r="M18" s="338">
        <v>13</v>
      </c>
      <c r="N18" s="338">
        <v>2</v>
      </c>
      <c r="O18" s="338">
        <v>3</v>
      </c>
      <c r="P18" s="404"/>
      <c r="Q18" s="404"/>
      <c r="R18" s="531"/>
      <c r="S18" s="311"/>
      <c r="T18" s="650"/>
      <c r="U18" s="54">
        <v>14</v>
      </c>
      <c r="W18" s="417"/>
      <c r="X18" s="417"/>
      <c r="Y18" s="417"/>
    </row>
    <row r="19" spans="1:32" ht="15.75" x14ac:dyDescent="0.25">
      <c r="A19" s="655"/>
      <c r="B19" s="103">
        <v>3</v>
      </c>
      <c r="C19" s="109" t="s">
        <v>198</v>
      </c>
      <c r="D19" s="49" t="s">
        <v>6</v>
      </c>
      <c r="E19" s="550">
        <v>23</v>
      </c>
      <c r="F19" s="106">
        <v>9</v>
      </c>
      <c r="G19" s="106">
        <v>14</v>
      </c>
      <c r="H19" s="105"/>
      <c r="I19" s="105"/>
      <c r="J19" s="361" t="s">
        <v>6</v>
      </c>
      <c r="K19" s="338">
        <f t="shared" ref="K19:K20" si="4">SUM(L19:M19)</f>
        <v>26</v>
      </c>
      <c r="L19" s="339">
        <v>16</v>
      </c>
      <c r="M19" s="339">
        <v>10</v>
      </c>
      <c r="N19" s="338"/>
      <c r="O19" s="338">
        <v>2</v>
      </c>
      <c r="P19" s="323"/>
      <c r="Q19" s="146"/>
      <c r="R19" s="524"/>
      <c r="S19" s="311"/>
      <c r="T19" s="650"/>
      <c r="U19" s="54">
        <v>15</v>
      </c>
      <c r="W19" s="417"/>
      <c r="X19" s="417"/>
      <c r="Y19" s="417"/>
      <c r="AF19" t="s">
        <v>234</v>
      </c>
    </row>
    <row r="20" spans="1:32" ht="16.5" thickBot="1" x14ac:dyDescent="0.3">
      <c r="A20" s="655"/>
      <c r="B20" s="131">
        <v>4</v>
      </c>
      <c r="C20" s="132" t="s">
        <v>141</v>
      </c>
      <c r="D20" s="133" t="s">
        <v>7</v>
      </c>
      <c r="E20" s="134">
        <v>25</v>
      </c>
      <c r="F20" s="134">
        <v>12</v>
      </c>
      <c r="G20" s="134">
        <v>13</v>
      </c>
      <c r="H20" s="134"/>
      <c r="I20" s="134"/>
      <c r="J20" s="361" t="s">
        <v>7</v>
      </c>
      <c r="K20" s="339">
        <f t="shared" si="4"/>
        <v>24</v>
      </c>
      <c r="L20" s="339">
        <v>11</v>
      </c>
      <c r="M20" s="339">
        <v>13</v>
      </c>
      <c r="N20" s="338"/>
      <c r="O20" s="338"/>
      <c r="P20" s="320"/>
      <c r="Q20" s="150"/>
      <c r="R20" s="520"/>
      <c r="S20" s="312"/>
      <c r="T20" s="650"/>
      <c r="U20" s="54">
        <v>16</v>
      </c>
      <c r="W20" s="417"/>
    </row>
    <row r="21" spans="1:32" ht="17.25" thickTop="1" thickBot="1" x14ac:dyDescent="0.25">
      <c r="A21" s="655"/>
      <c r="B21" s="282"/>
      <c r="C21" s="507"/>
      <c r="D21" s="375"/>
      <c r="E21" s="372">
        <f>SUM(F21:G21)</f>
        <v>98</v>
      </c>
      <c r="F21" s="373">
        <f>SUM(F17:F20)</f>
        <v>41</v>
      </c>
      <c r="G21" s="373">
        <f>SUM(G17:G20)</f>
        <v>57</v>
      </c>
      <c r="H21" s="373"/>
      <c r="I21" s="373"/>
      <c r="J21" s="283"/>
      <c r="K21" s="340">
        <f>SUM(L21:M21)</f>
        <v>99</v>
      </c>
      <c r="L21" s="341">
        <f>SUM(L17:L20)</f>
        <v>54</v>
      </c>
      <c r="M21" s="341">
        <f>SUM(M17:M20)</f>
        <v>45</v>
      </c>
      <c r="N21" s="391"/>
      <c r="O21" s="391"/>
      <c r="P21" s="537"/>
      <c r="Q21" s="538"/>
      <c r="R21" s="530"/>
      <c r="S21" s="309"/>
      <c r="T21" s="651"/>
      <c r="U21" s="54"/>
      <c r="W21" s="417"/>
      <c r="X21" s="417"/>
      <c r="Y21" s="417"/>
    </row>
    <row r="22" spans="1:32" ht="15.75" customHeight="1" thickTop="1" x14ac:dyDescent="0.25">
      <c r="A22" s="655"/>
      <c r="B22" s="108">
        <v>1</v>
      </c>
      <c r="C22" s="109" t="s">
        <v>258</v>
      </c>
      <c r="D22" s="103" t="s">
        <v>7</v>
      </c>
      <c r="E22" s="104">
        <v>24</v>
      </c>
      <c r="F22" s="105">
        <v>14</v>
      </c>
      <c r="G22" s="105">
        <v>10</v>
      </c>
      <c r="H22" s="440"/>
      <c r="I22" s="440"/>
      <c r="J22" s="362" t="s">
        <v>7</v>
      </c>
      <c r="K22" s="343">
        <f t="shared" ref="K22" si="5">SUM(L22:M22)</f>
        <v>25</v>
      </c>
      <c r="L22" s="344">
        <v>9</v>
      </c>
      <c r="M22" s="344">
        <v>16</v>
      </c>
      <c r="N22" s="344">
        <v>1</v>
      </c>
      <c r="O22" s="344">
        <v>3</v>
      </c>
      <c r="P22" s="143"/>
      <c r="Q22" s="143"/>
      <c r="R22" s="528"/>
      <c r="S22" s="307"/>
      <c r="T22" s="649" t="s">
        <v>60</v>
      </c>
      <c r="U22" s="20">
        <v>17</v>
      </c>
      <c r="W22" s="417"/>
      <c r="X22" s="417"/>
      <c r="Y22" s="417"/>
    </row>
    <row r="23" spans="1:32" ht="15.75" customHeight="1" x14ac:dyDescent="0.25">
      <c r="A23" s="655"/>
      <c r="B23" s="108">
        <v>2</v>
      </c>
      <c r="C23" s="109" t="s">
        <v>61</v>
      </c>
      <c r="D23" s="103" t="s">
        <v>6</v>
      </c>
      <c r="E23" s="104">
        <v>26</v>
      </c>
      <c r="F23" s="105">
        <v>10</v>
      </c>
      <c r="G23" s="105">
        <v>16</v>
      </c>
      <c r="H23" s="105"/>
      <c r="I23" s="105"/>
      <c r="J23" s="359" t="s">
        <v>6</v>
      </c>
      <c r="K23" s="345">
        <f t="shared" ref="K23" si="6">SUM(L23:M23)</f>
        <v>26</v>
      </c>
      <c r="L23" s="338">
        <v>9</v>
      </c>
      <c r="M23" s="338">
        <v>17</v>
      </c>
      <c r="N23" s="338">
        <v>1</v>
      </c>
      <c r="O23" s="338">
        <v>4</v>
      </c>
      <c r="P23" s="389" t="s">
        <v>252</v>
      </c>
      <c r="Q23" s="389"/>
      <c r="R23" s="528"/>
      <c r="S23" s="307"/>
      <c r="T23" s="650"/>
      <c r="U23" s="20">
        <v>18</v>
      </c>
      <c r="V23" t="s">
        <v>239</v>
      </c>
      <c r="W23" s="417"/>
      <c r="X23" s="417"/>
      <c r="Y23" s="417"/>
    </row>
    <row r="24" spans="1:32" ht="15.75" x14ac:dyDescent="0.25">
      <c r="A24" s="655"/>
      <c r="B24" s="284">
        <v>3</v>
      </c>
      <c r="C24" s="139" t="s">
        <v>259</v>
      </c>
      <c r="D24" s="137" t="s">
        <v>7</v>
      </c>
      <c r="E24" s="551">
        <v>26</v>
      </c>
      <c r="F24" s="550">
        <v>18</v>
      </c>
      <c r="G24" s="105">
        <v>8</v>
      </c>
      <c r="H24" s="105"/>
      <c r="I24" s="105"/>
      <c r="J24" s="359" t="s">
        <v>7</v>
      </c>
      <c r="K24" s="346">
        <f t="shared" ref="K24" si="7">SUM(L24:M24)</f>
        <v>27</v>
      </c>
      <c r="L24" s="339">
        <v>11</v>
      </c>
      <c r="M24" s="339">
        <v>16</v>
      </c>
      <c r="N24" s="338">
        <v>1</v>
      </c>
      <c r="O24" s="338">
        <v>5</v>
      </c>
      <c r="P24" s="389" t="s">
        <v>58</v>
      </c>
      <c r="Q24" s="389"/>
      <c r="R24" s="532"/>
      <c r="S24" s="314"/>
      <c r="T24" s="650"/>
      <c r="U24" s="20">
        <v>19</v>
      </c>
      <c r="V24" t="s">
        <v>240</v>
      </c>
      <c r="W24" s="417"/>
      <c r="X24" s="417"/>
      <c r="Y24" s="417"/>
    </row>
    <row r="25" spans="1:32" ht="15.75" customHeight="1" thickBot="1" x14ac:dyDescent="0.3">
      <c r="A25" s="655"/>
      <c r="B25" s="284">
        <v>4</v>
      </c>
      <c r="C25" s="387" t="s">
        <v>105</v>
      </c>
      <c r="D25" s="410" t="s">
        <v>6</v>
      </c>
      <c r="E25" s="418">
        <v>27</v>
      </c>
      <c r="F25" s="134">
        <v>16</v>
      </c>
      <c r="G25" s="134">
        <v>11</v>
      </c>
      <c r="H25" s="134"/>
      <c r="I25" s="134"/>
      <c r="J25" s="155" t="s">
        <v>6</v>
      </c>
      <c r="K25" s="411">
        <f>SUM(L25:M25)</f>
        <v>20</v>
      </c>
      <c r="L25" s="412">
        <v>12</v>
      </c>
      <c r="M25" s="412">
        <v>8</v>
      </c>
      <c r="N25" s="392"/>
      <c r="O25" s="392"/>
      <c r="P25" s="393" t="s">
        <v>253</v>
      </c>
      <c r="Q25" s="150"/>
      <c r="R25" s="527"/>
      <c r="S25" s="313"/>
      <c r="T25" s="650"/>
      <c r="U25" s="20">
        <v>20</v>
      </c>
      <c r="W25" s="417"/>
      <c r="X25" s="417"/>
      <c r="Y25" s="417"/>
    </row>
    <row r="26" spans="1:32" ht="17.25" thickTop="1" thickBot="1" x14ac:dyDescent="0.25">
      <c r="A26" s="655"/>
      <c r="B26" s="383" t="s">
        <v>4</v>
      </c>
      <c r="C26" s="508"/>
      <c r="D26" s="385"/>
      <c r="E26" s="388">
        <f>SUM(F26:G26)</f>
        <v>103</v>
      </c>
      <c r="F26" s="373">
        <f>SUM(F22:F25)</f>
        <v>58</v>
      </c>
      <c r="G26" s="373">
        <f>SUM(G22:G25)</f>
        <v>45</v>
      </c>
      <c r="H26" s="373"/>
      <c r="I26" s="373"/>
      <c r="J26" s="332"/>
      <c r="K26" s="340">
        <f>SUM(L26:M26)</f>
        <v>98</v>
      </c>
      <c r="L26" s="341">
        <f>SUM(L22:L25)</f>
        <v>41</v>
      </c>
      <c r="M26" s="341">
        <f>SUM(M22:M25)</f>
        <v>57</v>
      </c>
      <c r="N26" s="342"/>
      <c r="O26" s="342"/>
      <c r="P26" s="537"/>
      <c r="Q26" s="538"/>
      <c r="R26" s="530"/>
      <c r="S26" s="309"/>
      <c r="T26" s="651"/>
      <c r="U26" s="91"/>
      <c r="W26" s="417"/>
      <c r="X26" s="417"/>
      <c r="Y26" s="417"/>
    </row>
    <row r="27" spans="1:32" ht="16.5" customHeight="1" thickTop="1" x14ac:dyDescent="0.25">
      <c r="A27" s="655"/>
      <c r="B27" s="108">
        <v>1</v>
      </c>
      <c r="C27" s="109" t="s">
        <v>199</v>
      </c>
      <c r="D27" s="103" t="s">
        <v>6</v>
      </c>
      <c r="E27" s="97">
        <v>26</v>
      </c>
      <c r="F27" s="97">
        <v>10</v>
      </c>
      <c r="G27" s="97">
        <v>16</v>
      </c>
      <c r="H27" s="98"/>
      <c r="I27" s="98"/>
      <c r="J27" s="359" t="s">
        <v>6</v>
      </c>
      <c r="K27" s="347">
        <f t="shared" ref="K27:K28" si="8">SUM(L27:M27)</f>
        <v>26</v>
      </c>
      <c r="L27" s="347">
        <v>16</v>
      </c>
      <c r="M27" s="347">
        <v>10</v>
      </c>
      <c r="N27" s="347"/>
      <c r="O27" s="347"/>
      <c r="P27" s="319" t="s">
        <v>250</v>
      </c>
      <c r="Q27" s="434"/>
      <c r="R27" s="528"/>
      <c r="S27" s="307"/>
      <c r="T27" s="649" t="s">
        <v>51</v>
      </c>
      <c r="U27" s="20">
        <v>21</v>
      </c>
      <c r="W27" s="417"/>
      <c r="X27" s="417"/>
      <c r="Y27" s="417"/>
    </row>
    <row r="28" spans="1:32" ht="15.75" x14ac:dyDescent="0.25">
      <c r="A28" s="655"/>
      <c r="B28" s="108">
        <v>2</v>
      </c>
      <c r="C28" s="109" t="s">
        <v>177</v>
      </c>
      <c r="D28" s="103" t="s">
        <v>6</v>
      </c>
      <c r="E28" s="97">
        <v>22</v>
      </c>
      <c r="F28" s="97">
        <v>11</v>
      </c>
      <c r="G28" s="97">
        <v>11</v>
      </c>
      <c r="H28" s="97"/>
      <c r="I28" s="97"/>
      <c r="J28" s="359" t="s">
        <v>7</v>
      </c>
      <c r="K28" s="347">
        <f t="shared" si="8"/>
        <v>28</v>
      </c>
      <c r="L28" s="347">
        <v>12</v>
      </c>
      <c r="M28" s="347">
        <v>16</v>
      </c>
      <c r="N28" s="347"/>
      <c r="O28" s="347"/>
      <c r="P28" s="319" t="s">
        <v>41</v>
      </c>
      <c r="Q28" s="389"/>
      <c r="R28" s="532"/>
      <c r="S28" s="314"/>
      <c r="T28" s="650"/>
      <c r="U28" s="20">
        <v>22</v>
      </c>
      <c r="W28" s="417"/>
      <c r="X28" s="417"/>
      <c r="Y28" s="417"/>
    </row>
    <row r="29" spans="1:32" ht="15.75" x14ac:dyDescent="0.25">
      <c r="A29" s="655"/>
      <c r="B29" s="284">
        <v>2</v>
      </c>
      <c r="C29" s="139" t="s">
        <v>200</v>
      </c>
      <c r="D29" s="103" t="s">
        <v>6</v>
      </c>
      <c r="E29" s="139">
        <v>25</v>
      </c>
      <c r="F29" s="97">
        <v>9</v>
      </c>
      <c r="G29" s="97">
        <v>16</v>
      </c>
      <c r="H29" s="97"/>
      <c r="I29" s="97"/>
      <c r="J29" s="359" t="s">
        <v>6</v>
      </c>
      <c r="K29" s="342">
        <f t="shared" ref="K29" si="9">SUM(L29:M29)</f>
        <v>26</v>
      </c>
      <c r="L29" s="347">
        <v>15</v>
      </c>
      <c r="M29" s="347">
        <v>11</v>
      </c>
      <c r="N29" s="347">
        <v>5</v>
      </c>
      <c r="O29" s="347">
        <v>1</v>
      </c>
      <c r="P29" s="399" t="s">
        <v>251</v>
      </c>
      <c r="Q29" s="389"/>
      <c r="R29" s="532"/>
      <c r="S29" s="314"/>
      <c r="T29" s="650"/>
      <c r="U29" s="20">
        <v>23</v>
      </c>
      <c r="V29" t="e" cm="1">
        <f t="array" ref="V29">+ rejon</f>
        <v>#NAME?</v>
      </c>
      <c r="W29" s="417"/>
      <c r="X29" s="417"/>
      <c r="Y29" s="417"/>
    </row>
    <row r="30" spans="1:32" ht="16.5" thickBot="1" x14ac:dyDescent="0.3">
      <c r="A30" s="655"/>
      <c r="B30" s="286">
        <v>4</v>
      </c>
      <c r="C30" s="156" t="s">
        <v>201</v>
      </c>
      <c r="D30" s="131" t="s">
        <v>6</v>
      </c>
      <c r="E30" s="413">
        <v>24</v>
      </c>
      <c r="F30" s="413">
        <v>14</v>
      </c>
      <c r="G30" s="413">
        <v>10</v>
      </c>
      <c r="H30" s="443"/>
      <c r="I30" s="443"/>
      <c r="J30" s="359" t="s">
        <v>7</v>
      </c>
      <c r="K30" s="348">
        <f>SUM(L30:M30)</f>
        <v>23</v>
      </c>
      <c r="L30" s="348">
        <v>12</v>
      </c>
      <c r="M30" s="348">
        <v>11</v>
      </c>
      <c r="N30" s="347">
        <v>1</v>
      </c>
      <c r="O30" s="347"/>
      <c r="P30" s="393"/>
      <c r="Q30" s="150"/>
      <c r="R30" s="533"/>
      <c r="S30" s="313"/>
      <c r="T30" s="650"/>
      <c r="U30" s="20">
        <v>24</v>
      </c>
      <c r="W30" s="417"/>
      <c r="X30" s="417"/>
      <c r="Y30" s="417"/>
    </row>
    <row r="31" spans="1:32" ht="17.25" thickTop="1" thickBot="1" x14ac:dyDescent="0.25">
      <c r="A31" s="655"/>
      <c r="B31" s="330" t="s">
        <v>4</v>
      </c>
      <c r="C31" s="506"/>
      <c r="D31" s="371"/>
      <c r="E31" s="409">
        <f>SUM(F31:G31)</f>
        <v>97</v>
      </c>
      <c r="F31" s="372">
        <f>SUM(F27:F30)</f>
        <v>44</v>
      </c>
      <c r="G31" s="372">
        <f>SUM(G27:G30)</f>
        <v>53</v>
      </c>
      <c r="H31" s="444"/>
      <c r="I31" s="444"/>
      <c r="J31" s="332"/>
      <c r="K31" s="349">
        <f>SUM(L31:M31)</f>
        <v>103</v>
      </c>
      <c r="L31" s="350">
        <f>SUM(L27:L30)</f>
        <v>55</v>
      </c>
      <c r="M31" s="350">
        <f>SUM(M27:M30)</f>
        <v>48</v>
      </c>
      <c r="N31" s="351"/>
      <c r="O31" s="351"/>
      <c r="P31" s="537"/>
      <c r="Q31" s="538"/>
      <c r="R31" s="530"/>
      <c r="S31" s="309"/>
      <c r="T31" s="651"/>
    </row>
    <row r="32" spans="1:32" ht="16.5" customHeight="1" thickTop="1" x14ac:dyDescent="0.2">
      <c r="A32" s="655"/>
      <c r="B32" s="114">
        <v>1</v>
      </c>
      <c r="C32" s="109" t="s">
        <v>178</v>
      </c>
      <c r="D32" s="49" t="s">
        <v>6</v>
      </c>
      <c r="E32" s="97">
        <v>25</v>
      </c>
      <c r="F32" s="107">
        <v>15</v>
      </c>
      <c r="G32" s="107">
        <v>10</v>
      </c>
      <c r="H32" s="98"/>
      <c r="I32" s="98"/>
      <c r="J32" s="361" t="s">
        <v>7</v>
      </c>
      <c r="K32" s="347">
        <f>SUM(L32:M32)</f>
        <v>24</v>
      </c>
      <c r="L32" s="352">
        <v>11</v>
      </c>
      <c r="M32" s="352">
        <v>13</v>
      </c>
      <c r="N32" s="347">
        <v>3</v>
      </c>
      <c r="O32" s="347">
        <v>2</v>
      </c>
      <c r="P32" s="323" t="s">
        <v>40</v>
      </c>
      <c r="Q32" s="142"/>
      <c r="R32" s="531"/>
      <c r="S32" s="314"/>
      <c r="T32" s="649" t="s">
        <v>28</v>
      </c>
      <c r="U32" s="20">
        <v>25</v>
      </c>
    </row>
    <row r="33" spans="1:28" ht="15.75" x14ac:dyDescent="0.2">
      <c r="A33" s="655"/>
      <c r="B33" s="114">
        <v>2</v>
      </c>
      <c r="C33" s="109" t="s">
        <v>114</v>
      </c>
      <c r="D33" s="49" t="s">
        <v>6</v>
      </c>
      <c r="E33" s="109">
        <v>27</v>
      </c>
      <c r="F33" s="107">
        <v>11</v>
      </c>
      <c r="G33" s="107">
        <v>16</v>
      </c>
      <c r="H33" s="97"/>
      <c r="I33" s="97"/>
      <c r="J33" s="361" t="s">
        <v>6</v>
      </c>
      <c r="K33" s="353">
        <f t="shared" ref="K33:K34" si="10">SUM(L33:M33)</f>
        <v>25</v>
      </c>
      <c r="L33" s="352">
        <v>13</v>
      </c>
      <c r="M33" s="352">
        <v>12</v>
      </c>
      <c r="N33" s="347">
        <v>1</v>
      </c>
      <c r="O33" s="347">
        <v>1</v>
      </c>
      <c r="P33" s="323" t="s">
        <v>124</v>
      </c>
      <c r="Q33" s="146"/>
      <c r="R33" s="531"/>
      <c r="S33" s="314"/>
      <c r="T33" s="650"/>
      <c r="U33" s="20">
        <v>26</v>
      </c>
      <c r="W33" s="5"/>
      <c r="AA33" t="s">
        <v>165</v>
      </c>
    </row>
    <row r="34" spans="1:28" ht="15.75" x14ac:dyDescent="0.2">
      <c r="A34" s="655"/>
      <c r="B34" s="70">
        <v>3</v>
      </c>
      <c r="C34" s="139" t="s">
        <v>247</v>
      </c>
      <c r="D34" s="51" t="s">
        <v>6</v>
      </c>
      <c r="E34" s="139">
        <v>25</v>
      </c>
      <c r="F34" s="97">
        <v>16</v>
      </c>
      <c r="G34" s="97">
        <v>19</v>
      </c>
      <c r="H34" s="97"/>
      <c r="I34" s="97"/>
      <c r="J34" s="363" t="s">
        <v>6</v>
      </c>
      <c r="K34" s="354">
        <f t="shared" si="10"/>
        <v>24</v>
      </c>
      <c r="L34" s="347">
        <v>12</v>
      </c>
      <c r="M34" s="347">
        <v>12</v>
      </c>
      <c r="N34" s="347">
        <v>1</v>
      </c>
      <c r="O34" s="347"/>
      <c r="P34" s="324" t="s">
        <v>25</v>
      </c>
      <c r="Q34" s="146"/>
      <c r="R34" s="524"/>
      <c r="S34" s="314"/>
      <c r="T34" s="650"/>
      <c r="U34" s="20">
        <v>27</v>
      </c>
    </row>
    <row r="35" spans="1:28" ht="16.5" thickBot="1" x14ac:dyDescent="0.3">
      <c r="A35" s="655"/>
      <c r="B35" s="154">
        <v>4</v>
      </c>
      <c r="C35" s="155" t="s">
        <v>62</v>
      </c>
      <c r="D35" s="154" t="s">
        <v>6</v>
      </c>
      <c r="E35" s="415">
        <v>21</v>
      </c>
      <c r="F35" s="415">
        <v>11</v>
      </c>
      <c r="G35" s="415">
        <v>10</v>
      </c>
      <c r="H35" s="132"/>
      <c r="I35" s="132"/>
      <c r="J35" s="154" t="s">
        <v>6</v>
      </c>
      <c r="K35" s="415">
        <f>SUM(L35:M35)</f>
        <v>20</v>
      </c>
      <c r="L35" s="156">
        <v>16</v>
      </c>
      <c r="M35" s="156">
        <v>4</v>
      </c>
      <c r="N35" s="387"/>
      <c r="O35" s="387"/>
      <c r="P35" s="325"/>
      <c r="Q35" s="541"/>
      <c r="R35" s="534"/>
      <c r="S35" s="315"/>
      <c r="T35" s="650"/>
      <c r="U35" s="20">
        <v>28</v>
      </c>
    </row>
    <row r="36" spans="1:28" ht="17.25" thickTop="1" thickBot="1" x14ac:dyDescent="0.3">
      <c r="A36" s="655"/>
      <c r="B36" s="328" t="s">
        <v>4</v>
      </c>
      <c r="C36" s="509"/>
      <c r="D36" s="545"/>
      <c r="E36" s="547">
        <f>SUM(F36:G36)</f>
        <v>108</v>
      </c>
      <c r="F36" s="548">
        <f>SUM(F32:F35)</f>
        <v>53</v>
      </c>
      <c r="G36" s="549">
        <f>SUM(G32:G35)</f>
        <v>55</v>
      </c>
      <c r="H36" s="546"/>
      <c r="I36" s="444"/>
      <c r="J36" s="329"/>
      <c r="K36" s="350">
        <f>SUM(L36:M36)</f>
        <v>93</v>
      </c>
      <c r="L36" s="350">
        <f>SUM(L32:L35)</f>
        <v>52</v>
      </c>
      <c r="M36" s="350">
        <f>SUM(M32:M35)</f>
        <v>41</v>
      </c>
      <c r="N36" s="351"/>
      <c r="O36" s="544"/>
      <c r="P36" s="538"/>
      <c r="Q36" s="538"/>
      <c r="R36" s="535"/>
      <c r="S36" s="523"/>
      <c r="T36" s="651"/>
      <c r="U36" s="20"/>
    </row>
    <row r="37" spans="1:28" ht="16.5" customHeight="1" thickTop="1" x14ac:dyDescent="0.25">
      <c r="A37" s="655"/>
      <c r="B37" s="110">
        <v>1</v>
      </c>
      <c r="C37" s="111" t="s">
        <v>202</v>
      </c>
      <c r="D37" s="110" t="s">
        <v>6</v>
      </c>
      <c r="E37" s="440">
        <v>19</v>
      </c>
      <c r="F37" s="440">
        <v>11</v>
      </c>
      <c r="G37" s="440">
        <v>8</v>
      </c>
      <c r="H37" s="440"/>
      <c r="I37" s="440"/>
      <c r="J37" s="364" t="s">
        <v>6</v>
      </c>
      <c r="K37" s="355">
        <f t="shared" ref="K37:K40" si="11">SUM(L37:M37)</f>
        <v>23</v>
      </c>
      <c r="L37" s="355">
        <v>11</v>
      </c>
      <c r="M37" s="355">
        <v>12</v>
      </c>
      <c r="N37" s="338">
        <v>2</v>
      </c>
      <c r="O37" s="338">
        <v>1</v>
      </c>
      <c r="P37" s="434" t="s">
        <v>249</v>
      </c>
      <c r="Q37" s="434"/>
      <c r="R37" s="524"/>
      <c r="S37" s="314"/>
      <c r="T37" s="652" t="s">
        <v>23</v>
      </c>
      <c r="U37" s="20">
        <v>29</v>
      </c>
      <c r="W37" s="5"/>
    </row>
    <row r="38" spans="1:28" ht="16.5" customHeight="1" x14ac:dyDescent="0.25">
      <c r="A38" s="655"/>
      <c r="B38" s="110">
        <v>2</v>
      </c>
      <c r="C38" s="103" t="s">
        <v>203</v>
      </c>
      <c r="D38" s="110" t="s">
        <v>6</v>
      </c>
      <c r="E38" s="105">
        <v>26</v>
      </c>
      <c r="F38" s="105">
        <v>13</v>
      </c>
      <c r="G38" s="105">
        <v>13</v>
      </c>
      <c r="H38" s="440"/>
      <c r="I38" s="440"/>
      <c r="J38" s="364"/>
      <c r="K38" s="355"/>
      <c r="L38" s="355"/>
      <c r="M38" s="355"/>
      <c r="N38" s="338"/>
      <c r="O38" s="338"/>
      <c r="P38" s="389" t="s">
        <v>120</v>
      </c>
      <c r="Q38" s="389"/>
      <c r="R38" s="524"/>
      <c r="S38" s="314"/>
      <c r="T38" s="653"/>
      <c r="U38" s="20"/>
      <c r="W38" s="5"/>
    </row>
    <row r="39" spans="1:28" ht="16.5" customHeight="1" x14ac:dyDescent="0.25">
      <c r="A39" s="655"/>
      <c r="B39" s="110">
        <v>3</v>
      </c>
      <c r="C39" s="103" t="s">
        <v>246</v>
      </c>
      <c r="D39" s="110" t="s">
        <v>6</v>
      </c>
      <c r="E39" s="105">
        <v>24</v>
      </c>
      <c r="F39" s="105">
        <v>11</v>
      </c>
      <c r="G39" s="105">
        <v>13</v>
      </c>
      <c r="H39" s="440"/>
      <c r="I39" s="440"/>
      <c r="J39" s="364"/>
      <c r="K39" s="355"/>
      <c r="L39" s="355"/>
      <c r="M39" s="355"/>
      <c r="N39" s="338"/>
      <c r="O39" s="338"/>
      <c r="P39" s="389" t="s">
        <v>128</v>
      </c>
      <c r="Q39" s="389"/>
      <c r="R39" s="524"/>
      <c r="S39" s="314"/>
      <c r="T39" s="653"/>
      <c r="U39" s="20"/>
      <c r="W39" s="5"/>
    </row>
    <row r="40" spans="1:28" ht="16.5" thickBot="1" x14ac:dyDescent="0.3">
      <c r="A40" s="655"/>
      <c r="B40" s="562">
        <v>4</v>
      </c>
      <c r="C40" s="555" t="s">
        <v>231</v>
      </c>
      <c r="D40" s="556" t="s">
        <v>6</v>
      </c>
      <c r="E40" s="557">
        <v>21</v>
      </c>
      <c r="F40" s="557">
        <v>17</v>
      </c>
      <c r="G40" s="557">
        <v>4</v>
      </c>
      <c r="H40" s="557"/>
      <c r="I40" s="557"/>
      <c r="J40" s="556" t="s">
        <v>6</v>
      </c>
      <c r="K40" s="557">
        <f t="shared" si="11"/>
        <v>24</v>
      </c>
      <c r="L40" s="557">
        <v>14</v>
      </c>
      <c r="M40" s="557">
        <v>10</v>
      </c>
      <c r="N40" s="558"/>
      <c r="O40" s="558">
        <v>4</v>
      </c>
      <c r="P40" s="559"/>
      <c r="Q40" s="559"/>
      <c r="R40" s="560"/>
      <c r="S40" s="561"/>
      <c r="T40" s="653"/>
      <c r="U40" s="20">
        <v>30</v>
      </c>
    </row>
    <row r="41" spans="1:28" ht="17.25" customHeight="1" thickTop="1" thickBot="1" x14ac:dyDescent="0.3">
      <c r="A41" s="655"/>
      <c r="B41" s="328" t="s">
        <v>4</v>
      </c>
      <c r="C41" s="509"/>
      <c r="D41" s="377"/>
      <c r="E41" s="379">
        <f>SUM(F41:G41)</f>
        <v>90</v>
      </c>
      <c r="F41" s="380">
        <f>SUM(F37:F40)</f>
        <v>52</v>
      </c>
      <c r="G41" s="380">
        <f>SUM(G37:G40)</f>
        <v>38</v>
      </c>
      <c r="H41" s="445"/>
      <c r="I41" s="445"/>
      <c r="J41" s="329"/>
      <c r="K41" s="356">
        <f>SUM(L41:M41)</f>
        <v>47</v>
      </c>
      <c r="L41" s="357">
        <f>SUM(L37:L40)</f>
        <v>25</v>
      </c>
      <c r="M41" s="357">
        <f>SUM(M37:M40)</f>
        <v>22</v>
      </c>
      <c r="N41" s="358"/>
      <c r="O41" s="542"/>
      <c r="P41" s="543"/>
      <c r="Q41" s="543"/>
      <c r="R41" s="536"/>
      <c r="S41" s="317"/>
      <c r="T41" s="654"/>
      <c r="U41" s="6"/>
    </row>
    <row r="42" spans="1:28" ht="17.25" thickTop="1" thickBot="1" x14ac:dyDescent="0.3">
      <c r="A42" s="2"/>
      <c r="B42" s="333" t="s">
        <v>13</v>
      </c>
      <c r="C42" s="510"/>
      <c r="D42" s="381"/>
      <c r="E42" s="382">
        <f>SUM(F42:G42)</f>
        <v>756</v>
      </c>
      <c r="F42" s="382">
        <f>SUM(F6,F11,F16,F21,F26,F31,F36,F41)</f>
        <v>376</v>
      </c>
      <c r="G42" s="382">
        <f>SUM(G6,G11,G16,G21,G26,G31,G36,G41,)</f>
        <v>380</v>
      </c>
      <c r="H42" s="405">
        <f>SUM(H3:H41)</f>
        <v>0</v>
      </c>
      <c r="I42" s="406">
        <f>SUM(I3:I41)</f>
        <v>0</v>
      </c>
      <c r="J42" s="335"/>
      <c r="K42" s="360" t="e">
        <f>SUM(L42:M42)</f>
        <v>#REF!</v>
      </c>
      <c r="L42" s="360" t="e">
        <f>SUM(L11,L16,L21,L26,L31,L36,L41,#REF!)</f>
        <v>#REF!</v>
      </c>
      <c r="M42" s="360" t="e">
        <f>SUM(M11,M16,M21,M26,M31,M36,M41,#REF!)</f>
        <v>#REF!</v>
      </c>
      <c r="N42" s="360">
        <f>SUM(N12:N41)</f>
        <v>22</v>
      </c>
      <c r="O42" s="402">
        <f>SUM(O12:O41)</f>
        <v>38</v>
      </c>
      <c r="P42" s="540"/>
      <c r="Q42" s="540"/>
      <c r="R42" s="517"/>
      <c r="S42" s="9"/>
      <c r="T42" s="8"/>
      <c r="AB42" t="s">
        <v>166</v>
      </c>
    </row>
    <row r="43" spans="1:28" ht="15.75" thickTop="1" x14ac:dyDescent="0.2">
      <c r="D43" s="53"/>
      <c r="E43" s="41"/>
      <c r="J43" s="53"/>
      <c r="K43" s="41"/>
      <c r="AA43" t="s">
        <v>166</v>
      </c>
    </row>
    <row r="44" spans="1:28" ht="23.25" hidden="1" customHeight="1" x14ac:dyDescent="0.35">
      <c r="E44" s="658" t="s">
        <v>12</v>
      </c>
      <c r="F44" s="658"/>
      <c r="G44" s="658"/>
      <c r="H44" s="318"/>
      <c r="I44" s="318"/>
      <c r="K44" s="658" t="s">
        <v>12</v>
      </c>
      <c r="L44" s="658"/>
      <c r="M44" s="658"/>
      <c r="N44" s="318"/>
      <c r="O44" s="318"/>
      <c r="P44" s="40" t="e">
        <f>SUM(#REF!,#REF!,#REF!)</f>
        <v>#REF!</v>
      </c>
      <c r="Q44" s="40"/>
    </row>
    <row r="45" spans="1:28" ht="23.25" x14ac:dyDescent="0.35">
      <c r="A45" s="670" t="s">
        <v>163</v>
      </c>
      <c r="B45" s="670"/>
      <c r="C45" s="670"/>
      <c r="D45" s="336"/>
      <c r="E45" s="336"/>
      <c r="F45" s="55">
        <f>SUM(E6,E11,E16)</f>
        <v>260</v>
      </c>
      <c r="G45" s="44"/>
      <c r="H45" s="10"/>
      <c r="I45" s="10"/>
      <c r="K45" s="658"/>
      <c r="L45" s="658"/>
      <c r="M45" s="658"/>
      <c r="N45" s="318"/>
      <c r="O45" s="318"/>
      <c r="P45" s="395"/>
      <c r="Q45" s="395"/>
    </row>
    <row r="46" spans="1:28" ht="24.75" customHeight="1" x14ac:dyDescent="0.35">
      <c r="A46" s="670" t="s">
        <v>164</v>
      </c>
      <c r="B46" s="670"/>
      <c r="C46" s="670"/>
      <c r="D46" s="336"/>
      <c r="E46" s="336"/>
      <c r="F46" s="56">
        <v>12</v>
      </c>
      <c r="G46" s="659"/>
      <c r="H46" s="659"/>
      <c r="I46" s="659"/>
      <c r="K46" s="658"/>
      <c r="L46" s="658"/>
      <c r="M46" s="658"/>
      <c r="N46" s="318"/>
      <c r="O46" s="318"/>
      <c r="P46" s="396"/>
      <c r="Q46" s="396"/>
      <c r="R46" s="659"/>
      <c r="S46" s="660"/>
    </row>
    <row r="47" spans="1:28" ht="23.25" x14ac:dyDescent="0.35">
      <c r="A47" s="661" t="s">
        <v>162</v>
      </c>
      <c r="B47" s="661"/>
      <c r="C47" s="661"/>
      <c r="D47" s="337"/>
      <c r="E47" s="337"/>
      <c r="F47" s="57">
        <f>SUM(E21,E26,E31,E36,E41)</f>
        <v>496</v>
      </c>
      <c r="G47" s="29"/>
      <c r="H47" s="10"/>
      <c r="I47" s="10"/>
      <c r="K47" s="658"/>
      <c r="L47" s="658"/>
      <c r="M47" s="658"/>
      <c r="N47" s="318"/>
      <c r="O47" s="318"/>
      <c r="P47" s="397"/>
      <c r="Q47" s="397"/>
      <c r="R47" s="513" t="s">
        <v>235</v>
      </c>
      <c r="S47" s="499" t="s">
        <v>236</v>
      </c>
    </row>
    <row r="48" spans="1:28" ht="20.25" x14ac:dyDescent="0.3">
      <c r="A48" s="30"/>
      <c r="B48" s="30"/>
      <c r="C48" s="662" t="s">
        <v>33</v>
      </c>
      <c r="D48" s="663"/>
      <c r="E48" s="663"/>
      <c r="F48" s="664"/>
      <c r="G48" s="46">
        <f>E42</f>
        <v>756</v>
      </c>
      <c r="H48" s="10"/>
      <c r="I48" s="10"/>
      <c r="M48" s="665" t="s">
        <v>237</v>
      </c>
      <c r="N48" s="665"/>
      <c r="O48" s="665"/>
      <c r="P48" s="660"/>
      <c r="Q48"/>
      <c r="R48" s="518">
        <f>SUM(F3:F4)</f>
        <v>25</v>
      </c>
      <c r="S48" s="501">
        <f>SUM(G3:G4)</f>
        <v>25</v>
      </c>
      <c r="T48" s="500">
        <f>SUM(R48:S48)</f>
        <v>50</v>
      </c>
    </row>
    <row r="49" spans="1:21" ht="15.75" x14ac:dyDescent="0.2">
      <c r="A49" s="30"/>
      <c r="B49" s="30"/>
      <c r="C49" s="662" t="s">
        <v>37</v>
      </c>
      <c r="D49" s="663"/>
      <c r="E49" s="663"/>
      <c r="F49" s="664"/>
      <c r="G49" s="46">
        <f>SUM(E6,E11,E16,E21,E26)</f>
        <v>461</v>
      </c>
      <c r="H49" s="10"/>
      <c r="I49" s="10"/>
      <c r="M49" s="665"/>
      <c r="N49" s="665"/>
      <c r="O49" s="665"/>
      <c r="P49" s="660"/>
      <c r="Q49" s="512" t="s">
        <v>245</v>
      </c>
      <c r="R49" s="518">
        <v>1</v>
      </c>
    </row>
    <row r="50" spans="1:21" ht="15.75" x14ac:dyDescent="0.2">
      <c r="A50" s="30"/>
      <c r="B50" s="30"/>
      <c r="C50" s="666" t="s">
        <v>20</v>
      </c>
      <c r="D50" s="667"/>
      <c r="E50" s="667"/>
      <c r="F50" s="664"/>
      <c r="G50" s="47">
        <f>SUM(E6,E11,E16)</f>
        <v>260</v>
      </c>
      <c r="H50" s="10"/>
      <c r="I50" s="10"/>
      <c r="M50" s="665"/>
      <c r="N50" s="665"/>
      <c r="O50" s="665"/>
      <c r="P50" s="660"/>
      <c r="Q50" s="512" t="s">
        <v>241</v>
      </c>
      <c r="R50" s="518">
        <v>1</v>
      </c>
    </row>
    <row r="51" spans="1:21" ht="19.5" customHeight="1" x14ac:dyDescent="0.2">
      <c r="A51" s="30"/>
      <c r="B51" s="30"/>
      <c r="C51" s="668" t="s">
        <v>34</v>
      </c>
      <c r="D51" s="669"/>
      <c r="E51" s="669"/>
      <c r="F51" s="664"/>
      <c r="G51" s="48">
        <f>SUM(E26,E31,E36,E41,E21)</f>
        <v>496</v>
      </c>
      <c r="H51" s="10"/>
      <c r="I51" s="10"/>
      <c r="M51" s="665"/>
      <c r="N51" s="665"/>
      <c r="O51" s="665"/>
      <c r="P51" s="660"/>
      <c r="Q51" s="512" t="s">
        <v>242</v>
      </c>
      <c r="R51" s="518">
        <v>4</v>
      </c>
      <c r="U51" s="5"/>
    </row>
    <row r="52" spans="1:21" ht="19.5" customHeight="1" x14ac:dyDescent="0.2">
      <c r="A52" s="30"/>
      <c r="B52" s="30"/>
      <c r="C52" s="29"/>
      <c r="D52" s="29"/>
      <c r="E52" s="29"/>
      <c r="F52" s="162"/>
      <c r="G52" s="48"/>
      <c r="H52" s="10"/>
      <c r="I52" s="10"/>
      <c r="M52" s="29"/>
      <c r="N52" s="29"/>
      <c r="O52" s="29"/>
      <c r="P52" s="407"/>
      <c r="Q52" s="512" t="s">
        <v>243</v>
      </c>
      <c r="R52" s="518">
        <v>5</v>
      </c>
      <c r="U52" s="5"/>
    </row>
    <row r="53" spans="1:21" ht="18" x14ac:dyDescent="0.25">
      <c r="A53" s="30"/>
      <c r="B53" s="30"/>
      <c r="C53" s="41"/>
      <c r="D53" s="30"/>
      <c r="F53" s="74" t="s">
        <v>73</v>
      </c>
      <c r="G53" s="75">
        <f>SUM(E5,E10,E15,E20,E25,E30,E35,)</f>
        <v>170</v>
      </c>
      <c r="H53" s="10"/>
      <c r="I53" s="10"/>
      <c r="P53" s="408"/>
      <c r="Q53" s="513" t="s">
        <v>167</v>
      </c>
      <c r="R53" s="518">
        <v>29</v>
      </c>
    </row>
    <row r="54" spans="1:21" ht="18" x14ac:dyDescent="0.25">
      <c r="A54" s="30"/>
      <c r="B54" s="30"/>
      <c r="C54" s="41"/>
      <c r="D54" s="30"/>
      <c r="F54" s="305" t="s">
        <v>161</v>
      </c>
      <c r="G54" s="306">
        <f>SUM(E3:E4)</f>
        <v>50</v>
      </c>
      <c r="H54" s="10"/>
      <c r="I54" s="10"/>
      <c r="P54" s="416"/>
      <c r="Q54" s="416"/>
      <c r="R54" s="518">
        <v>40</v>
      </c>
    </row>
    <row r="55" spans="1:21" ht="18" x14ac:dyDescent="0.25">
      <c r="A55" s="30"/>
      <c r="B55" s="30"/>
      <c r="C55" s="41"/>
      <c r="D55" s="30"/>
      <c r="F55" s="76" t="s">
        <v>27</v>
      </c>
      <c r="G55" s="77">
        <f>SUM(E6,E11,E16,E21,E26)</f>
        <v>461</v>
      </c>
      <c r="H55" s="10"/>
      <c r="I55" s="10"/>
      <c r="P55" s="58"/>
      <c r="Q55" s="58"/>
      <c r="R55" s="519"/>
    </row>
    <row r="56" spans="1:21" x14ac:dyDescent="0.2">
      <c r="A56" s="30"/>
      <c r="B56" s="30"/>
      <c r="C56" s="41"/>
      <c r="D56" s="30"/>
      <c r="F56" s="39"/>
      <c r="G56" s="29"/>
      <c r="H56" s="10"/>
      <c r="I56" s="10"/>
    </row>
    <row r="57" spans="1:21" x14ac:dyDescent="0.2">
      <c r="A57" s="30"/>
      <c r="B57" s="30"/>
      <c r="C57" s="41"/>
      <c r="D57" s="30"/>
      <c r="F57" s="39"/>
      <c r="G57" s="29"/>
      <c r="H57" s="10"/>
      <c r="I57" s="10"/>
    </row>
  </sheetData>
  <mergeCells count="28">
    <mergeCell ref="C49:F49"/>
    <mergeCell ref="C50:F50"/>
    <mergeCell ref="C51:F51"/>
    <mergeCell ref="A45:C45"/>
    <mergeCell ref="A46:C46"/>
    <mergeCell ref="M51:P51"/>
    <mergeCell ref="K45:M45"/>
    <mergeCell ref="K46:M46"/>
    <mergeCell ref="M48:P48"/>
    <mergeCell ref="M50:P50"/>
    <mergeCell ref="K47:M47"/>
    <mergeCell ref="M49:P49"/>
    <mergeCell ref="R46:S46"/>
    <mergeCell ref="K44:M44"/>
    <mergeCell ref="G46:I46"/>
    <mergeCell ref="A47:C47"/>
    <mergeCell ref="C48:F48"/>
    <mergeCell ref="T32:T36"/>
    <mergeCell ref="T37:T41"/>
    <mergeCell ref="A17:A41"/>
    <mergeCell ref="A3:A16"/>
    <mergeCell ref="E44:G44"/>
    <mergeCell ref="T3:T6"/>
    <mergeCell ref="T7:T11"/>
    <mergeCell ref="T12:T16"/>
    <mergeCell ref="T17:T21"/>
    <mergeCell ref="T22:T26"/>
    <mergeCell ref="T27:T31"/>
  </mergeCells>
  <phoneticPr fontId="0" type="noConversion"/>
  <pageMargins left="0.59055118110236227" right="0.59055118110236227" top="0.39370078740157483" bottom="0.39370078740157483" header="0.51181102362204722" footer="0.51181102362204722"/>
  <pageSetup paperSize="9" scale="67" orientation="portrait" r:id="rId1"/>
  <headerFooter alignWithMargins="0">
    <oddFooter>&amp;C&amp;D&amp;R&amp;T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5E0E4-944C-482E-9C3F-4A589DF9D857}">
  <dimension ref="A1:AA58"/>
  <sheetViews>
    <sheetView zoomScale="60" zoomScaleNormal="60" workbookViewId="0">
      <selection activeCell="S48" sqref="S48"/>
    </sheetView>
  </sheetViews>
  <sheetFormatPr defaultRowHeight="15" x14ac:dyDescent="0.2"/>
  <cols>
    <col min="1" max="1" width="4" customWidth="1"/>
    <col min="2" max="2" width="3.5703125" customWidth="1"/>
    <col min="3" max="3" width="12.42578125" style="39" customWidth="1"/>
    <col min="4" max="4" width="2.5703125" style="5" customWidth="1"/>
    <col min="5" max="5" width="11.140625" style="30" customWidth="1"/>
    <col min="6" max="6" width="10.7109375" style="30" customWidth="1"/>
    <col min="7" max="7" width="10.28515625" style="30" customWidth="1"/>
    <col min="8" max="9" width="4.42578125" style="30" customWidth="1"/>
    <col min="10" max="10" width="2.5703125" style="5" hidden="1" customWidth="1"/>
    <col min="11" max="11" width="11.140625" style="30" hidden="1" customWidth="1"/>
    <col min="12" max="12" width="10.7109375" style="30" hidden="1" customWidth="1"/>
    <col min="13" max="13" width="10.28515625" style="30" hidden="1" customWidth="1"/>
    <col min="14" max="14" width="8.85546875" style="30" hidden="1" customWidth="1"/>
    <col min="15" max="15" width="9" style="30" hidden="1" customWidth="1"/>
    <col min="16" max="16" width="35.42578125" style="39" customWidth="1"/>
    <col min="17" max="17" width="9.28515625" style="29" customWidth="1"/>
    <col min="18" max="18" width="13" style="10" customWidth="1"/>
    <col min="19" max="19" width="5.5703125" style="4" customWidth="1"/>
    <col min="20" max="20" width="3.7109375" customWidth="1"/>
  </cols>
  <sheetData>
    <row r="1" spans="1:24" ht="18.75" x14ac:dyDescent="0.2">
      <c r="A1" s="365" t="s">
        <v>206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446"/>
      <c r="Q1" s="446"/>
      <c r="R1" s="446"/>
      <c r="S1" s="447"/>
    </row>
    <row r="2" spans="1:24" ht="65.25" x14ac:dyDescent="0.2">
      <c r="A2" s="1"/>
      <c r="B2" s="12" t="s">
        <v>0</v>
      </c>
      <c r="C2" s="42" t="s">
        <v>1</v>
      </c>
      <c r="D2" s="49" t="s">
        <v>3</v>
      </c>
      <c r="E2" s="42" t="s">
        <v>5</v>
      </c>
      <c r="F2" s="15" t="s">
        <v>8</v>
      </c>
      <c r="G2" s="15" t="s">
        <v>9</v>
      </c>
      <c r="H2" s="401" t="s">
        <v>195</v>
      </c>
      <c r="I2" s="401" t="s">
        <v>195</v>
      </c>
      <c r="J2" s="49" t="s">
        <v>3</v>
      </c>
      <c r="K2" s="42" t="s">
        <v>5</v>
      </c>
      <c r="L2" s="15" t="s">
        <v>8</v>
      </c>
      <c r="M2" s="15" t="s">
        <v>9</v>
      </c>
      <c r="N2" s="15" t="s">
        <v>170</v>
      </c>
      <c r="O2" s="327" t="s">
        <v>171</v>
      </c>
      <c r="P2" s="31" t="s">
        <v>2</v>
      </c>
      <c r="Q2" s="37" t="s">
        <v>16</v>
      </c>
      <c r="R2" s="11"/>
      <c r="S2" s="3" t="s">
        <v>10</v>
      </c>
    </row>
    <row r="3" spans="1:24" ht="15.75" x14ac:dyDescent="0.25">
      <c r="A3" s="656" t="s">
        <v>14</v>
      </c>
      <c r="B3" s="366">
        <v>1</v>
      </c>
      <c r="C3" s="367" t="s">
        <v>68</v>
      </c>
      <c r="D3" s="448" t="s">
        <v>6</v>
      </c>
      <c r="E3" s="449">
        <f>SUM(F3:G3)</f>
        <v>21</v>
      </c>
      <c r="F3" s="450">
        <v>14</v>
      </c>
      <c r="G3" s="450">
        <v>7</v>
      </c>
      <c r="H3" s="449">
        <v>5</v>
      </c>
      <c r="I3" s="449">
        <v>4</v>
      </c>
      <c r="J3" s="368" t="s">
        <v>6</v>
      </c>
      <c r="K3" s="369">
        <f>SUM(L3:M3)</f>
        <v>26</v>
      </c>
      <c r="L3" s="370">
        <v>11</v>
      </c>
      <c r="M3" s="370">
        <v>15</v>
      </c>
      <c r="N3" s="369">
        <v>1</v>
      </c>
      <c r="O3" s="369">
        <v>4</v>
      </c>
      <c r="P3" s="451" t="s">
        <v>179</v>
      </c>
      <c r="Q3" s="112">
        <v>114</v>
      </c>
      <c r="R3" s="307" t="s">
        <v>182</v>
      </c>
      <c r="S3" s="650" t="s">
        <v>180</v>
      </c>
      <c r="T3">
        <v>1</v>
      </c>
    </row>
    <row r="4" spans="1:24" ht="15.75" x14ac:dyDescent="0.25">
      <c r="A4" s="656"/>
      <c r="B4" s="366">
        <v>2</v>
      </c>
      <c r="C4" s="367" t="s">
        <v>69</v>
      </c>
      <c r="D4" s="448" t="s">
        <v>7</v>
      </c>
      <c r="E4" s="449">
        <f t="shared" ref="E4:E5" si="0">SUM(F4:G4)</f>
        <v>23</v>
      </c>
      <c r="F4" s="450">
        <v>18</v>
      </c>
      <c r="G4" s="450">
        <v>5</v>
      </c>
      <c r="H4" s="449"/>
      <c r="I4" s="449"/>
      <c r="J4" s="368" t="s">
        <v>7</v>
      </c>
      <c r="K4" s="369">
        <f t="shared" ref="K4:K5" si="1">SUM(L4:M4)</f>
        <v>20</v>
      </c>
      <c r="L4" s="370">
        <v>10</v>
      </c>
      <c r="M4" s="370">
        <v>10</v>
      </c>
      <c r="N4" s="369"/>
      <c r="O4" s="369">
        <v>2</v>
      </c>
      <c r="P4" s="452" t="s">
        <v>44</v>
      </c>
      <c r="Q4" s="109">
        <v>105</v>
      </c>
      <c r="R4" s="307" t="s">
        <v>181</v>
      </c>
      <c r="S4" s="650"/>
      <c r="T4">
        <v>2</v>
      </c>
    </row>
    <row r="5" spans="1:24" ht="15.75" x14ac:dyDescent="0.25">
      <c r="A5" s="656"/>
      <c r="B5" s="366">
        <v>3</v>
      </c>
      <c r="C5" s="367" t="s">
        <v>72</v>
      </c>
      <c r="D5" s="448" t="s">
        <v>7</v>
      </c>
      <c r="E5" s="449">
        <f t="shared" si="0"/>
        <v>23</v>
      </c>
      <c r="F5" s="450">
        <v>11</v>
      </c>
      <c r="G5" s="450">
        <v>12</v>
      </c>
      <c r="H5" s="449"/>
      <c r="I5" s="449"/>
      <c r="J5" s="368" t="s">
        <v>7</v>
      </c>
      <c r="K5" s="369">
        <f t="shared" si="1"/>
        <v>24</v>
      </c>
      <c r="L5" s="370">
        <v>10</v>
      </c>
      <c r="M5" s="370">
        <v>14</v>
      </c>
      <c r="N5" s="369">
        <v>3</v>
      </c>
      <c r="O5" s="369">
        <v>4</v>
      </c>
      <c r="P5" s="451" t="s">
        <v>192</v>
      </c>
      <c r="Q5" s="109">
        <v>114</v>
      </c>
      <c r="R5" s="307" t="s">
        <v>181</v>
      </c>
      <c r="S5" s="650"/>
      <c r="T5">
        <v>3</v>
      </c>
    </row>
    <row r="6" spans="1:24" ht="16.5" thickBot="1" x14ac:dyDescent="0.3">
      <c r="A6" s="656"/>
      <c r="B6" s="131">
        <v>4</v>
      </c>
      <c r="C6" s="132" t="s">
        <v>67</v>
      </c>
      <c r="D6" s="133" t="s">
        <v>6</v>
      </c>
      <c r="E6" s="392">
        <f>SUM(F6:G6)</f>
        <v>25</v>
      </c>
      <c r="F6" s="134">
        <v>17</v>
      </c>
      <c r="G6" s="134">
        <v>8</v>
      </c>
      <c r="H6" s="392"/>
      <c r="I6" s="392"/>
      <c r="J6" s="133" t="s">
        <v>6</v>
      </c>
      <c r="K6" s="392">
        <f>SUM(L6:M6)</f>
        <v>21</v>
      </c>
      <c r="L6" s="134">
        <v>11</v>
      </c>
      <c r="M6" s="134">
        <v>10</v>
      </c>
      <c r="N6" s="392"/>
      <c r="O6" s="392"/>
      <c r="P6" s="393" t="s">
        <v>52</v>
      </c>
      <c r="Q6" s="132">
        <v>102</v>
      </c>
      <c r="R6" s="308"/>
      <c r="S6" s="650"/>
      <c r="T6">
        <v>4</v>
      </c>
    </row>
    <row r="7" spans="1:24" ht="17.25" thickTop="1" thickBot="1" x14ac:dyDescent="0.25">
      <c r="A7" s="656"/>
      <c r="B7" s="330" t="s">
        <v>4</v>
      </c>
      <c r="C7" s="331"/>
      <c r="D7" s="371"/>
      <c r="E7" s="372">
        <f>SUM(F7:G7)</f>
        <v>92</v>
      </c>
      <c r="F7" s="373">
        <f>SUM(F3:F6)</f>
        <v>60</v>
      </c>
      <c r="G7" s="373">
        <f>SUM(G3:G6)</f>
        <v>32</v>
      </c>
      <c r="H7" s="374"/>
      <c r="I7" s="374"/>
      <c r="J7" s="332"/>
      <c r="K7" s="340">
        <f>SUM(L7:M7)</f>
        <v>91</v>
      </c>
      <c r="L7" s="341">
        <f>SUM(L3:L6)</f>
        <v>42</v>
      </c>
      <c r="M7" s="341">
        <f>SUM(M3:M6)</f>
        <v>49</v>
      </c>
      <c r="N7" s="342"/>
      <c r="O7" s="342"/>
      <c r="P7" s="322"/>
      <c r="Q7" s="82"/>
      <c r="R7" s="309"/>
      <c r="S7" s="651"/>
    </row>
    <row r="8" spans="1:24" ht="16.5" thickTop="1" x14ac:dyDescent="0.25">
      <c r="A8" s="656"/>
      <c r="B8" s="103">
        <v>1</v>
      </c>
      <c r="C8" s="109" t="s">
        <v>137</v>
      </c>
      <c r="D8" s="448" t="s">
        <v>7</v>
      </c>
      <c r="E8" s="453">
        <f>SUM(F8:G8)</f>
        <v>23</v>
      </c>
      <c r="F8" s="454">
        <v>9</v>
      </c>
      <c r="G8" s="450">
        <v>14</v>
      </c>
      <c r="H8" s="449">
        <v>4</v>
      </c>
      <c r="I8" s="449">
        <v>3</v>
      </c>
      <c r="J8" s="361" t="s">
        <v>6</v>
      </c>
      <c r="K8" s="338">
        <f>SUM(L8:M8)</f>
        <v>26</v>
      </c>
      <c r="L8" s="339">
        <v>11</v>
      </c>
      <c r="M8" s="339">
        <v>15</v>
      </c>
      <c r="N8" s="338">
        <v>1</v>
      </c>
      <c r="O8" s="338">
        <v>4</v>
      </c>
      <c r="P8" s="324" t="s">
        <v>32</v>
      </c>
      <c r="Q8" s="37">
        <v>112</v>
      </c>
      <c r="R8" s="307"/>
      <c r="S8" s="649" t="s">
        <v>136</v>
      </c>
      <c r="T8" s="54">
        <v>5</v>
      </c>
      <c r="V8" s="5" t="s">
        <v>207</v>
      </c>
    </row>
    <row r="9" spans="1:24" ht="15.75" x14ac:dyDescent="0.25">
      <c r="A9" s="656"/>
      <c r="B9" s="103">
        <v>2</v>
      </c>
      <c r="C9" s="109" t="s">
        <v>87</v>
      </c>
      <c r="D9" s="448" t="s">
        <v>6</v>
      </c>
      <c r="E9" s="449">
        <v>21</v>
      </c>
      <c r="F9" s="450">
        <v>8</v>
      </c>
      <c r="G9" s="450">
        <v>13</v>
      </c>
      <c r="H9" s="449">
        <v>3</v>
      </c>
      <c r="I9" s="449">
        <v>3</v>
      </c>
      <c r="J9" s="361" t="s">
        <v>7</v>
      </c>
      <c r="K9" s="338">
        <f t="shared" ref="K9:K10" si="2">SUM(L9:M9)</f>
        <v>20</v>
      </c>
      <c r="L9" s="339">
        <v>10</v>
      </c>
      <c r="M9" s="339">
        <v>10</v>
      </c>
      <c r="N9" s="338"/>
      <c r="O9" s="338">
        <v>2</v>
      </c>
      <c r="P9" s="323" t="s">
        <v>205</v>
      </c>
      <c r="Q9" s="37">
        <v>105</v>
      </c>
      <c r="R9" s="307" t="s">
        <v>196</v>
      </c>
      <c r="S9" s="650"/>
      <c r="T9" s="54">
        <v>6</v>
      </c>
      <c r="V9" t="s">
        <v>208</v>
      </c>
    </row>
    <row r="10" spans="1:24" ht="15.75" x14ac:dyDescent="0.25">
      <c r="A10" s="656"/>
      <c r="B10" s="103">
        <v>3</v>
      </c>
      <c r="C10" s="109" t="s">
        <v>138</v>
      </c>
      <c r="D10" s="448" t="s">
        <v>6</v>
      </c>
      <c r="E10" s="455">
        <f t="shared" ref="E10" si="3">SUM(F10:G10)</f>
        <v>24</v>
      </c>
      <c r="F10" s="450">
        <v>11</v>
      </c>
      <c r="G10" s="450">
        <v>13</v>
      </c>
      <c r="H10" s="449">
        <v>2</v>
      </c>
      <c r="I10" s="449"/>
      <c r="J10" s="361" t="s">
        <v>7</v>
      </c>
      <c r="K10" s="338">
        <f t="shared" si="2"/>
        <v>24</v>
      </c>
      <c r="L10" s="339">
        <v>10</v>
      </c>
      <c r="M10" s="339">
        <v>14</v>
      </c>
      <c r="N10" s="338">
        <v>3</v>
      </c>
      <c r="O10" s="338">
        <v>4</v>
      </c>
      <c r="P10" s="323" t="s">
        <v>30</v>
      </c>
      <c r="Q10" s="37">
        <v>112</v>
      </c>
      <c r="R10" s="307" t="s">
        <v>193</v>
      </c>
      <c r="S10" s="650"/>
      <c r="T10" s="54">
        <v>7</v>
      </c>
      <c r="V10" s="417" t="s">
        <v>209</v>
      </c>
      <c r="W10" s="417" t="s">
        <v>210</v>
      </c>
      <c r="X10" s="417"/>
    </row>
    <row r="11" spans="1:24" ht="16.5" thickBot="1" x14ac:dyDescent="0.3">
      <c r="A11" s="656"/>
      <c r="B11" s="131">
        <v>4</v>
      </c>
      <c r="C11" s="132" t="s">
        <v>139</v>
      </c>
      <c r="D11" s="133" t="s">
        <v>7</v>
      </c>
      <c r="E11" s="453">
        <f>SUM(F11:G11)</f>
        <v>22</v>
      </c>
      <c r="F11" s="134">
        <v>12</v>
      </c>
      <c r="G11" s="134">
        <v>10</v>
      </c>
      <c r="H11" s="392"/>
      <c r="I11" s="392"/>
      <c r="J11" s="361" t="s">
        <v>6</v>
      </c>
      <c r="K11" s="338">
        <f>SUM(L11:M11)</f>
        <v>21</v>
      </c>
      <c r="L11" s="339">
        <v>11</v>
      </c>
      <c r="M11" s="339">
        <v>10</v>
      </c>
      <c r="N11" s="338"/>
      <c r="O11" s="338"/>
      <c r="P11" s="394" t="s">
        <v>31</v>
      </c>
      <c r="Q11" s="135">
        <v>113</v>
      </c>
      <c r="R11" s="308" t="s">
        <v>167</v>
      </c>
      <c r="S11" s="650"/>
      <c r="T11" s="54">
        <v>8</v>
      </c>
      <c r="V11" s="417"/>
      <c r="W11" s="417"/>
      <c r="X11" s="417"/>
    </row>
    <row r="12" spans="1:24" ht="17.25" thickTop="1" thickBot="1" x14ac:dyDescent="0.25">
      <c r="A12" s="656"/>
      <c r="B12" s="330" t="s">
        <v>4</v>
      </c>
      <c r="C12" s="331"/>
      <c r="D12" s="371"/>
      <c r="E12" s="372">
        <f>SUM(F12:G12)</f>
        <v>90</v>
      </c>
      <c r="F12" s="373">
        <f>SUM(F8:F11)</f>
        <v>40</v>
      </c>
      <c r="G12" s="373">
        <f>SUM(G8:G11)</f>
        <v>50</v>
      </c>
      <c r="H12" s="374"/>
      <c r="I12" s="374"/>
      <c r="J12" s="332"/>
      <c r="K12" s="340">
        <f>SUM(L12:M12)</f>
        <v>91</v>
      </c>
      <c r="L12" s="341">
        <f>SUM(L8:L11)</f>
        <v>42</v>
      </c>
      <c r="M12" s="341">
        <f>SUM(M8:M11)</f>
        <v>49</v>
      </c>
      <c r="N12" s="342"/>
      <c r="O12" s="342"/>
      <c r="P12" s="322"/>
      <c r="Q12" s="82"/>
      <c r="R12" s="309"/>
      <c r="S12" s="651"/>
      <c r="T12" s="54"/>
      <c r="V12" s="417"/>
      <c r="W12" s="417"/>
      <c r="X12" s="417"/>
    </row>
    <row r="13" spans="1:24" ht="16.5" thickTop="1" x14ac:dyDescent="0.25">
      <c r="A13" s="656"/>
      <c r="B13" s="103">
        <v>1</v>
      </c>
      <c r="C13" s="109" t="s">
        <v>172</v>
      </c>
      <c r="D13" s="448" t="s">
        <v>6</v>
      </c>
      <c r="E13" s="449">
        <f t="shared" ref="E13:E16" si="4">SUM(F13:G13)</f>
        <v>25</v>
      </c>
      <c r="F13" s="450">
        <v>15</v>
      </c>
      <c r="G13" s="450">
        <v>10</v>
      </c>
      <c r="H13" s="449">
        <v>2</v>
      </c>
      <c r="I13" s="449">
        <v>2</v>
      </c>
      <c r="J13" s="361" t="s">
        <v>140</v>
      </c>
      <c r="K13" s="338">
        <f t="shared" ref="K13:K16" si="5">SUM(L13:M13)</f>
        <v>25</v>
      </c>
      <c r="L13" s="339">
        <v>16</v>
      </c>
      <c r="M13" s="339">
        <v>9</v>
      </c>
      <c r="N13" s="338"/>
      <c r="O13" s="338">
        <v>2</v>
      </c>
      <c r="P13" s="319" t="s">
        <v>79</v>
      </c>
      <c r="Q13" s="37">
        <v>107</v>
      </c>
      <c r="R13" s="310" t="s">
        <v>185</v>
      </c>
      <c r="S13" s="649" t="s">
        <v>60</v>
      </c>
      <c r="T13" s="54">
        <v>9</v>
      </c>
      <c r="V13" s="417"/>
      <c r="W13" s="417"/>
      <c r="X13" s="417"/>
    </row>
    <row r="14" spans="1:24" ht="15.75" x14ac:dyDescent="0.25">
      <c r="A14" s="656"/>
      <c r="B14" s="103">
        <v>2</v>
      </c>
      <c r="C14" s="109" t="s">
        <v>146</v>
      </c>
      <c r="D14" s="448" t="s">
        <v>7</v>
      </c>
      <c r="E14" s="449">
        <f t="shared" si="4"/>
        <v>25</v>
      </c>
      <c r="F14" s="449">
        <v>11</v>
      </c>
      <c r="G14" s="449">
        <v>14</v>
      </c>
      <c r="H14" s="449">
        <v>4</v>
      </c>
      <c r="I14" s="449">
        <v>3</v>
      </c>
      <c r="J14" s="361" t="s">
        <v>6</v>
      </c>
      <c r="K14" s="338">
        <f t="shared" si="5"/>
        <v>24</v>
      </c>
      <c r="L14" s="338">
        <v>11</v>
      </c>
      <c r="M14" s="338">
        <v>13</v>
      </c>
      <c r="N14" s="338">
        <v>2</v>
      </c>
      <c r="O14" s="338">
        <v>3</v>
      </c>
      <c r="P14" s="319" t="s">
        <v>81</v>
      </c>
      <c r="Q14" s="37">
        <v>106</v>
      </c>
      <c r="R14" s="311"/>
      <c r="S14" s="650"/>
      <c r="T14" s="54">
        <v>10</v>
      </c>
      <c r="V14" s="417"/>
      <c r="W14" s="417"/>
      <c r="X14" s="417"/>
    </row>
    <row r="15" spans="1:24" ht="15.75" x14ac:dyDescent="0.25">
      <c r="A15" s="656"/>
      <c r="B15" s="103">
        <v>3</v>
      </c>
      <c r="C15" s="109" t="s">
        <v>173</v>
      </c>
      <c r="D15" s="448" t="s">
        <v>7</v>
      </c>
      <c r="E15" s="449">
        <f t="shared" si="4"/>
        <v>25</v>
      </c>
      <c r="F15" s="450">
        <v>16</v>
      </c>
      <c r="G15" s="450">
        <v>9</v>
      </c>
      <c r="H15" s="449">
        <v>1</v>
      </c>
      <c r="I15" s="449">
        <v>1</v>
      </c>
      <c r="J15" s="361" t="s">
        <v>6</v>
      </c>
      <c r="K15" s="338">
        <f t="shared" si="5"/>
        <v>26</v>
      </c>
      <c r="L15" s="339">
        <v>16</v>
      </c>
      <c r="M15" s="339">
        <v>10</v>
      </c>
      <c r="N15" s="338"/>
      <c r="O15" s="338">
        <v>2</v>
      </c>
      <c r="P15" s="319" t="s">
        <v>80</v>
      </c>
      <c r="Q15" s="37">
        <v>107</v>
      </c>
      <c r="R15" s="311" t="s">
        <v>193</v>
      </c>
      <c r="S15" s="650"/>
      <c r="T15" s="54">
        <v>11</v>
      </c>
      <c r="V15" s="417"/>
      <c r="W15" s="417"/>
      <c r="X15" s="417"/>
    </row>
    <row r="16" spans="1:24" ht="16.5" thickBot="1" x14ac:dyDescent="0.3">
      <c r="A16" s="656"/>
      <c r="B16" s="131">
        <v>4</v>
      </c>
      <c r="C16" s="132" t="s">
        <v>174</v>
      </c>
      <c r="D16" s="133" t="s">
        <v>6</v>
      </c>
      <c r="E16" s="134">
        <f t="shared" si="4"/>
        <v>23</v>
      </c>
      <c r="F16" s="134">
        <v>11</v>
      </c>
      <c r="G16" s="134">
        <v>12</v>
      </c>
      <c r="H16" s="392"/>
      <c r="I16" s="392"/>
      <c r="J16" s="361" t="s">
        <v>7</v>
      </c>
      <c r="K16" s="339">
        <f t="shared" si="5"/>
        <v>24</v>
      </c>
      <c r="L16" s="339">
        <v>11</v>
      </c>
      <c r="M16" s="339">
        <v>13</v>
      </c>
      <c r="N16" s="338"/>
      <c r="O16" s="338"/>
      <c r="P16" s="320" t="s">
        <v>29</v>
      </c>
      <c r="Q16" s="135">
        <v>106</v>
      </c>
      <c r="R16" s="312"/>
      <c r="S16" s="650"/>
      <c r="T16" s="54">
        <v>12</v>
      </c>
      <c r="V16" s="417"/>
      <c r="W16" s="417"/>
      <c r="X16" s="417"/>
    </row>
    <row r="17" spans="1:26" ht="17.25" thickTop="1" thickBot="1" x14ac:dyDescent="0.25">
      <c r="A17" s="657"/>
      <c r="B17" s="282"/>
      <c r="C17" s="283"/>
      <c r="D17" s="375"/>
      <c r="E17" s="372">
        <f>SUM(F17:G17)</f>
        <v>98</v>
      </c>
      <c r="F17" s="373">
        <f>SUM(F13:F16)</f>
        <v>53</v>
      </c>
      <c r="G17" s="373">
        <f>SUM(G13:G16)</f>
        <v>45</v>
      </c>
      <c r="H17" s="390"/>
      <c r="I17" s="390"/>
      <c r="J17" s="283"/>
      <c r="K17" s="340">
        <f>SUM(L17:M17)</f>
        <v>99</v>
      </c>
      <c r="L17" s="341">
        <f>SUM(L13:L16)</f>
        <v>54</v>
      </c>
      <c r="M17" s="341">
        <f>SUM(M13:M16)</f>
        <v>45</v>
      </c>
      <c r="N17" s="391"/>
      <c r="O17" s="391"/>
      <c r="P17" s="322"/>
      <c r="Q17" s="82"/>
      <c r="R17" s="309"/>
      <c r="S17" s="651"/>
      <c r="T17" s="54"/>
      <c r="V17" s="417"/>
      <c r="W17" s="417"/>
      <c r="X17" s="417"/>
    </row>
    <row r="18" spans="1:26" ht="16.5" thickTop="1" x14ac:dyDescent="0.25">
      <c r="A18" s="671" t="s">
        <v>95</v>
      </c>
      <c r="B18" s="108">
        <v>1</v>
      </c>
      <c r="C18" s="109" t="s">
        <v>211</v>
      </c>
      <c r="D18" s="456" t="s">
        <v>6</v>
      </c>
      <c r="E18" s="457">
        <f t="shared" ref="E18:E20" si="6">SUM(F18:G18)</f>
        <v>25</v>
      </c>
      <c r="F18" s="449">
        <v>9</v>
      </c>
      <c r="G18" s="449">
        <v>16</v>
      </c>
      <c r="H18" s="458">
        <v>4</v>
      </c>
      <c r="I18" s="458">
        <v>2</v>
      </c>
      <c r="J18" s="362" t="s">
        <v>7</v>
      </c>
      <c r="K18" s="343">
        <f t="shared" ref="K18:K20" si="7">SUM(L18:M18)</f>
        <v>25</v>
      </c>
      <c r="L18" s="344">
        <v>9</v>
      </c>
      <c r="M18" s="344">
        <v>16</v>
      </c>
      <c r="N18" s="344">
        <v>1</v>
      </c>
      <c r="O18" s="344">
        <v>3</v>
      </c>
      <c r="P18" s="143" t="s">
        <v>188</v>
      </c>
      <c r="Q18" s="109"/>
      <c r="R18" s="307" t="s">
        <v>168</v>
      </c>
      <c r="S18" s="649" t="s">
        <v>51</v>
      </c>
      <c r="T18" s="20">
        <v>13</v>
      </c>
      <c r="V18" s="417" t="s">
        <v>212</v>
      </c>
      <c r="W18" s="417"/>
      <c r="X18" s="417"/>
    </row>
    <row r="19" spans="1:26" ht="15.75" x14ac:dyDescent="0.25">
      <c r="A19" s="672"/>
      <c r="B19" s="108">
        <v>2</v>
      </c>
      <c r="C19" s="109" t="s">
        <v>213</v>
      </c>
      <c r="D19" s="456" t="s">
        <v>7</v>
      </c>
      <c r="E19" s="457">
        <f t="shared" si="6"/>
        <v>23</v>
      </c>
      <c r="F19" s="449">
        <v>11</v>
      </c>
      <c r="G19" s="459">
        <v>12</v>
      </c>
      <c r="H19" s="449">
        <v>5</v>
      </c>
      <c r="I19" s="449">
        <v>4</v>
      </c>
      <c r="J19" s="359" t="s">
        <v>6</v>
      </c>
      <c r="K19" s="345">
        <f t="shared" si="7"/>
        <v>26</v>
      </c>
      <c r="L19" s="338">
        <v>9</v>
      </c>
      <c r="M19" s="338">
        <v>17</v>
      </c>
      <c r="N19" s="338">
        <v>1</v>
      </c>
      <c r="O19" s="338">
        <v>4</v>
      </c>
      <c r="P19" s="389" t="s">
        <v>189</v>
      </c>
      <c r="Q19" s="109"/>
      <c r="R19" s="307" t="s">
        <v>167</v>
      </c>
      <c r="S19" s="650"/>
      <c r="T19" s="20">
        <v>14</v>
      </c>
      <c r="V19" s="417"/>
      <c r="W19" s="417"/>
      <c r="X19" s="417"/>
    </row>
    <row r="20" spans="1:26" ht="15.75" x14ac:dyDescent="0.25">
      <c r="A20" s="672"/>
      <c r="B20" s="284">
        <v>3</v>
      </c>
      <c r="C20" s="139" t="s">
        <v>214</v>
      </c>
      <c r="D20" s="460" t="s">
        <v>6</v>
      </c>
      <c r="E20" s="457">
        <f t="shared" si="6"/>
        <v>27</v>
      </c>
      <c r="F20" s="449">
        <v>10</v>
      </c>
      <c r="G20" s="449">
        <v>17</v>
      </c>
      <c r="H20" s="449">
        <v>4</v>
      </c>
      <c r="I20" s="449">
        <v>3</v>
      </c>
      <c r="J20" s="359" t="s">
        <v>7</v>
      </c>
      <c r="K20" s="346">
        <f t="shared" si="7"/>
        <v>27</v>
      </c>
      <c r="L20" s="339">
        <v>11</v>
      </c>
      <c r="M20" s="339">
        <v>16</v>
      </c>
      <c r="N20" s="338">
        <v>1</v>
      </c>
      <c r="O20" s="338">
        <v>5</v>
      </c>
      <c r="P20" s="389" t="s">
        <v>24</v>
      </c>
      <c r="Q20" s="139"/>
      <c r="R20" s="314" t="s">
        <v>184</v>
      </c>
      <c r="S20" s="650"/>
      <c r="T20" s="20">
        <v>15</v>
      </c>
      <c r="V20" s="417"/>
      <c r="W20" s="417"/>
      <c r="X20" s="417"/>
    </row>
    <row r="21" spans="1:26" ht="16.5" thickBot="1" x14ac:dyDescent="0.3">
      <c r="A21" s="672"/>
      <c r="B21" s="284">
        <v>4</v>
      </c>
      <c r="C21" s="387" t="s">
        <v>215</v>
      </c>
      <c r="D21" s="410" t="s">
        <v>7</v>
      </c>
      <c r="E21" s="418">
        <f>SUM(F21:G21)</f>
        <v>25</v>
      </c>
      <c r="F21" s="134">
        <v>15</v>
      </c>
      <c r="G21" s="134">
        <v>10</v>
      </c>
      <c r="H21" s="392"/>
      <c r="I21" s="392"/>
      <c r="J21" s="155" t="s">
        <v>6</v>
      </c>
      <c r="K21" s="411">
        <f>SUM(L21:M21)</f>
        <v>20</v>
      </c>
      <c r="L21" s="412">
        <v>12</v>
      </c>
      <c r="M21" s="412">
        <v>8</v>
      </c>
      <c r="N21" s="392"/>
      <c r="O21" s="392"/>
      <c r="P21" s="393" t="s">
        <v>190</v>
      </c>
      <c r="Q21" s="112"/>
      <c r="R21" s="313"/>
      <c r="S21" s="650"/>
      <c r="T21" s="20">
        <v>16</v>
      </c>
      <c r="V21" s="417"/>
      <c r="W21" s="417"/>
      <c r="X21" s="417"/>
    </row>
    <row r="22" spans="1:26" ht="17.25" thickTop="1" thickBot="1" x14ac:dyDescent="0.25">
      <c r="A22" s="672"/>
      <c r="B22" s="383" t="s">
        <v>4</v>
      </c>
      <c r="C22" s="384"/>
      <c r="D22" s="385"/>
      <c r="E22" s="388">
        <f>SUM(F22:G22)</f>
        <v>100</v>
      </c>
      <c r="F22" s="373">
        <f>SUM(F18:F21)</f>
        <v>45</v>
      </c>
      <c r="G22" s="373">
        <f>SUM(G18:G21)</f>
        <v>55</v>
      </c>
      <c r="H22" s="386"/>
      <c r="I22" s="386"/>
      <c r="J22" s="332"/>
      <c r="K22" s="340">
        <f>SUM(L22:M22)</f>
        <v>98</v>
      </c>
      <c r="L22" s="341">
        <f>SUM(L18:L21)</f>
        <v>41</v>
      </c>
      <c r="M22" s="341">
        <f>SUM(M18:M21)</f>
        <v>57</v>
      </c>
      <c r="N22" s="342"/>
      <c r="O22" s="342"/>
      <c r="P22" s="322"/>
      <c r="Q22" s="82"/>
      <c r="R22" s="309"/>
      <c r="S22" s="651"/>
      <c r="T22" s="91"/>
      <c r="V22" s="417"/>
      <c r="W22" s="417"/>
      <c r="X22" s="417"/>
    </row>
    <row r="23" spans="1:26" ht="16.5" thickTop="1" x14ac:dyDescent="0.25">
      <c r="A23" s="672"/>
      <c r="B23" s="108">
        <v>1</v>
      </c>
      <c r="C23" s="109" t="s">
        <v>216</v>
      </c>
      <c r="D23" s="456" t="s">
        <v>7</v>
      </c>
      <c r="E23" s="461">
        <f t="shared" ref="E23:E25" si="8">SUM(F23:G23)</f>
        <v>26</v>
      </c>
      <c r="F23" s="461">
        <v>15</v>
      </c>
      <c r="G23" s="461">
        <v>11</v>
      </c>
      <c r="H23" s="461"/>
      <c r="I23" s="461"/>
      <c r="J23" s="359" t="s">
        <v>6</v>
      </c>
      <c r="K23" s="347">
        <f t="shared" ref="K23:K25" si="9">SUM(L23:M23)</f>
        <v>26</v>
      </c>
      <c r="L23" s="347">
        <v>16</v>
      </c>
      <c r="M23" s="347">
        <v>10</v>
      </c>
      <c r="N23" s="347"/>
      <c r="O23" s="347"/>
      <c r="P23" s="319" t="s">
        <v>40</v>
      </c>
      <c r="Q23" s="109">
        <v>144</v>
      </c>
      <c r="R23" s="307"/>
      <c r="S23" s="649" t="s">
        <v>28</v>
      </c>
      <c r="T23" s="20">
        <v>17</v>
      </c>
      <c r="V23" s="417"/>
      <c r="W23" s="417"/>
      <c r="X23" s="417"/>
    </row>
    <row r="24" spans="1:26" ht="15.75" x14ac:dyDescent="0.25">
      <c r="A24" s="672"/>
      <c r="B24" s="108">
        <v>2</v>
      </c>
      <c r="C24" s="109" t="s">
        <v>217</v>
      </c>
      <c r="D24" s="456" t="s">
        <v>6</v>
      </c>
      <c r="E24" s="461">
        <f t="shared" si="8"/>
        <v>27</v>
      </c>
      <c r="F24" s="461">
        <v>12</v>
      </c>
      <c r="G24" s="461">
        <v>15</v>
      </c>
      <c r="H24" s="461"/>
      <c r="I24" s="461"/>
      <c r="J24" s="359" t="s">
        <v>7</v>
      </c>
      <c r="K24" s="347">
        <f t="shared" si="9"/>
        <v>28</v>
      </c>
      <c r="L24" s="347">
        <v>12</v>
      </c>
      <c r="M24" s="347">
        <v>16</v>
      </c>
      <c r="N24" s="347"/>
      <c r="O24" s="347"/>
      <c r="P24" s="319" t="s">
        <v>124</v>
      </c>
      <c r="Q24" s="139">
        <v>146</v>
      </c>
      <c r="R24" s="314" t="s">
        <v>218</v>
      </c>
      <c r="S24" s="650"/>
      <c r="T24" s="20">
        <v>18</v>
      </c>
      <c r="V24" s="417"/>
      <c r="W24" s="417"/>
      <c r="X24" s="417"/>
    </row>
    <row r="25" spans="1:26" ht="15.75" x14ac:dyDescent="0.25">
      <c r="A25" s="672"/>
      <c r="B25" s="284">
        <v>2</v>
      </c>
      <c r="C25" s="139" t="s">
        <v>175</v>
      </c>
      <c r="D25" s="456" t="s">
        <v>7</v>
      </c>
      <c r="E25" s="374">
        <f t="shared" si="8"/>
        <v>26</v>
      </c>
      <c r="F25" s="461">
        <v>16</v>
      </c>
      <c r="G25" s="461">
        <v>10</v>
      </c>
      <c r="H25" s="461">
        <v>5</v>
      </c>
      <c r="I25" s="461">
        <v>0</v>
      </c>
      <c r="J25" s="359" t="s">
        <v>6</v>
      </c>
      <c r="K25" s="342">
        <f t="shared" si="9"/>
        <v>26</v>
      </c>
      <c r="L25" s="347">
        <v>15</v>
      </c>
      <c r="M25" s="347">
        <v>11</v>
      </c>
      <c r="N25" s="347">
        <v>5</v>
      </c>
      <c r="O25" s="347">
        <v>1</v>
      </c>
      <c r="P25" s="399" t="s">
        <v>191</v>
      </c>
      <c r="Q25" s="139">
        <v>147</v>
      </c>
      <c r="R25" s="314" t="s">
        <v>219</v>
      </c>
      <c r="S25" s="650"/>
      <c r="T25" s="20">
        <v>19</v>
      </c>
      <c r="V25" s="417"/>
      <c r="W25" s="417"/>
      <c r="X25" s="417"/>
    </row>
    <row r="26" spans="1:26" ht="16.5" thickBot="1" x14ac:dyDescent="0.3">
      <c r="A26" s="672"/>
      <c r="B26" s="286">
        <v>4</v>
      </c>
      <c r="C26" s="156" t="s">
        <v>176</v>
      </c>
      <c r="D26" s="131" t="s">
        <v>6</v>
      </c>
      <c r="E26" s="413">
        <f>SUM(F26:G26)</f>
        <v>22</v>
      </c>
      <c r="F26" s="413">
        <v>11</v>
      </c>
      <c r="G26" s="413">
        <v>11</v>
      </c>
      <c r="H26" s="414">
        <v>1</v>
      </c>
      <c r="I26" s="414">
        <v>0</v>
      </c>
      <c r="J26" s="359" t="s">
        <v>7</v>
      </c>
      <c r="K26" s="348">
        <f>SUM(L26:M26)</f>
        <v>23</v>
      </c>
      <c r="L26" s="348">
        <v>12</v>
      </c>
      <c r="M26" s="348">
        <v>11</v>
      </c>
      <c r="N26" s="347">
        <v>1</v>
      </c>
      <c r="O26" s="347"/>
      <c r="P26" s="393" t="s">
        <v>19</v>
      </c>
      <c r="Q26" s="156">
        <v>145</v>
      </c>
      <c r="R26" s="313"/>
      <c r="S26" s="650"/>
      <c r="T26" s="20">
        <v>20</v>
      </c>
      <c r="V26" s="417" t="s">
        <v>220</v>
      </c>
      <c r="W26" s="417"/>
      <c r="X26" s="417"/>
    </row>
    <row r="27" spans="1:26" ht="17.25" thickTop="1" thickBot="1" x14ac:dyDescent="0.25">
      <c r="A27" s="672"/>
      <c r="B27" s="330" t="s">
        <v>4</v>
      </c>
      <c r="C27" s="331"/>
      <c r="D27" s="371"/>
      <c r="E27" s="409">
        <f>SUM(F27:G27)</f>
        <v>101</v>
      </c>
      <c r="F27" s="372">
        <f>SUM(F23:F26)</f>
        <v>54</v>
      </c>
      <c r="G27" s="372">
        <f>SUM(G23:G26)</f>
        <v>47</v>
      </c>
      <c r="H27" s="376"/>
      <c r="I27" s="376"/>
      <c r="J27" s="332"/>
      <c r="K27" s="349">
        <f>SUM(L27:M27)</f>
        <v>103</v>
      </c>
      <c r="L27" s="350">
        <f>SUM(L23:L26)</f>
        <v>55</v>
      </c>
      <c r="M27" s="350">
        <f>SUM(M23:M26)</f>
        <v>48</v>
      </c>
      <c r="N27" s="351"/>
      <c r="O27" s="351"/>
      <c r="P27" s="322"/>
      <c r="Q27" s="82"/>
      <c r="R27" s="309"/>
      <c r="S27" s="651"/>
    </row>
    <row r="28" spans="1:26" ht="16.5" thickTop="1" x14ac:dyDescent="0.2">
      <c r="A28" s="672"/>
      <c r="B28" s="114">
        <v>1</v>
      </c>
      <c r="C28" s="109" t="s">
        <v>221</v>
      </c>
      <c r="D28" s="448" t="s">
        <v>6</v>
      </c>
      <c r="E28" s="461">
        <f>SUM(F28:G28)</f>
        <v>24</v>
      </c>
      <c r="F28" s="462">
        <v>12</v>
      </c>
      <c r="G28" s="462">
        <v>12</v>
      </c>
      <c r="H28" s="461">
        <v>6</v>
      </c>
      <c r="I28" s="461">
        <v>2</v>
      </c>
      <c r="J28" s="361" t="s">
        <v>7</v>
      </c>
      <c r="K28" s="347">
        <f>SUM(L28:M28)</f>
        <v>24</v>
      </c>
      <c r="L28" s="352">
        <v>11</v>
      </c>
      <c r="M28" s="352">
        <v>13</v>
      </c>
      <c r="N28" s="347">
        <v>3</v>
      </c>
      <c r="O28" s="347">
        <v>2</v>
      </c>
      <c r="P28" s="323" t="s">
        <v>130</v>
      </c>
      <c r="Q28" s="37">
        <v>61</v>
      </c>
      <c r="R28" s="314" t="s">
        <v>181</v>
      </c>
      <c r="S28" s="649" t="s">
        <v>23</v>
      </c>
      <c r="T28" s="20">
        <v>21</v>
      </c>
    </row>
    <row r="29" spans="1:26" ht="15.75" x14ac:dyDescent="0.2">
      <c r="A29" s="672"/>
      <c r="B29" s="114">
        <v>2</v>
      </c>
      <c r="C29" s="109" t="s">
        <v>222</v>
      </c>
      <c r="D29" s="448" t="s">
        <v>6</v>
      </c>
      <c r="E29" s="463">
        <f t="shared" ref="E29:E30" si="10">SUM(F29:G29)</f>
        <v>25</v>
      </c>
      <c r="F29" s="462">
        <v>14</v>
      </c>
      <c r="G29" s="184">
        <v>11</v>
      </c>
      <c r="H29" s="461">
        <v>2</v>
      </c>
      <c r="I29" s="461">
        <v>1</v>
      </c>
      <c r="J29" s="361" t="s">
        <v>6</v>
      </c>
      <c r="K29" s="353">
        <f t="shared" ref="K29:K30" si="11">SUM(L29:M29)</f>
        <v>25</v>
      </c>
      <c r="L29" s="352">
        <v>13</v>
      </c>
      <c r="M29" s="352">
        <v>12</v>
      </c>
      <c r="N29" s="347">
        <v>1</v>
      </c>
      <c r="O29" s="347">
        <v>1</v>
      </c>
      <c r="P29" s="323" t="s">
        <v>187</v>
      </c>
      <c r="Q29" s="37">
        <v>205</v>
      </c>
      <c r="R29" s="314" t="s">
        <v>185</v>
      </c>
      <c r="S29" s="650"/>
      <c r="T29" s="20">
        <v>22</v>
      </c>
      <c r="V29" s="5"/>
      <c r="Z29" t="s">
        <v>165</v>
      </c>
    </row>
    <row r="30" spans="1:26" ht="15.75" x14ac:dyDescent="0.2">
      <c r="A30" s="672"/>
      <c r="B30" s="70">
        <v>3</v>
      </c>
      <c r="C30" s="139" t="s">
        <v>177</v>
      </c>
      <c r="D30" s="464" t="s">
        <v>6</v>
      </c>
      <c r="E30" s="465">
        <f t="shared" si="10"/>
        <v>26</v>
      </c>
      <c r="F30" s="461">
        <v>12</v>
      </c>
      <c r="G30" s="461">
        <v>14</v>
      </c>
      <c r="H30" s="461">
        <v>1</v>
      </c>
      <c r="I30" s="461">
        <v>0</v>
      </c>
      <c r="J30" s="363" t="s">
        <v>6</v>
      </c>
      <c r="K30" s="354">
        <f t="shared" si="11"/>
        <v>24</v>
      </c>
      <c r="L30" s="347">
        <v>12</v>
      </c>
      <c r="M30" s="347">
        <v>12</v>
      </c>
      <c r="N30" s="347">
        <v>1</v>
      </c>
      <c r="O30" s="347"/>
      <c r="P30" s="324" t="s">
        <v>128</v>
      </c>
      <c r="Q30" s="35" t="s">
        <v>134</v>
      </c>
      <c r="R30" s="314" t="s">
        <v>186</v>
      </c>
      <c r="S30" s="650"/>
      <c r="T30" s="20">
        <v>23</v>
      </c>
    </row>
    <row r="31" spans="1:26" ht="16.5" thickBot="1" x14ac:dyDescent="0.3">
      <c r="A31" s="672"/>
      <c r="B31" s="154">
        <v>4</v>
      </c>
      <c r="C31" s="155" t="s">
        <v>49</v>
      </c>
      <c r="D31" s="154" t="s">
        <v>6</v>
      </c>
      <c r="E31" s="415">
        <f>SUM(F31:G31)</f>
        <v>21</v>
      </c>
      <c r="F31" s="415">
        <v>17</v>
      </c>
      <c r="G31" s="415">
        <v>4</v>
      </c>
      <c r="H31" s="387">
        <v>1</v>
      </c>
      <c r="I31" s="387">
        <v>0</v>
      </c>
      <c r="J31" s="154" t="s">
        <v>6</v>
      </c>
      <c r="K31" s="415">
        <f>SUM(L31:M31)</f>
        <v>20</v>
      </c>
      <c r="L31" s="156">
        <v>16</v>
      </c>
      <c r="M31" s="156">
        <v>4</v>
      </c>
      <c r="N31" s="387"/>
      <c r="O31" s="387"/>
      <c r="P31" s="325" t="s">
        <v>131</v>
      </c>
      <c r="Q31" s="158">
        <v>224</v>
      </c>
      <c r="R31" s="315"/>
      <c r="S31" s="650"/>
      <c r="T31" s="20">
        <v>24</v>
      </c>
    </row>
    <row r="32" spans="1:26" ht="17.25" thickTop="1" thickBot="1" x14ac:dyDescent="0.3">
      <c r="A32" s="672"/>
      <c r="B32" s="328" t="s">
        <v>4</v>
      </c>
      <c r="C32" s="328"/>
      <c r="D32" s="377"/>
      <c r="E32" s="372">
        <f>SUM(F32:G32)</f>
        <v>96</v>
      </c>
      <c r="F32" s="372">
        <f>SUM(F28:F31)</f>
        <v>55</v>
      </c>
      <c r="G32" s="372">
        <f>SUM(G28:G31)</f>
        <v>41</v>
      </c>
      <c r="H32" s="376"/>
      <c r="I32" s="376"/>
      <c r="J32" s="329"/>
      <c r="K32" s="350">
        <f>SUM(L32:M32)</f>
        <v>93</v>
      </c>
      <c r="L32" s="350">
        <f>SUM(L28:L31)</f>
        <v>52</v>
      </c>
      <c r="M32" s="350">
        <f>SUM(M28:M31)</f>
        <v>41</v>
      </c>
      <c r="N32" s="351"/>
      <c r="O32" s="351"/>
      <c r="P32" s="322"/>
      <c r="Q32" s="84"/>
      <c r="R32" s="309"/>
      <c r="S32" s="651"/>
      <c r="T32" s="20"/>
    </row>
    <row r="33" spans="1:27" ht="16.5" thickTop="1" x14ac:dyDescent="0.25">
      <c r="A33" s="672"/>
      <c r="B33" s="110">
        <v>1</v>
      </c>
      <c r="C33" s="111" t="s">
        <v>223</v>
      </c>
      <c r="D33" s="466" t="s">
        <v>6</v>
      </c>
      <c r="E33" s="467">
        <f t="shared" ref="E33:E34" si="12">SUM(F33:G33)</f>
        <v>22</v>
      </c>
      <c r="F33" s="467">
        <v>10</v>
      </c>
      <c r="G33" s="467">
        <v>12</v>
      </c>
      <c r="H33" s="449">
        <v>3</v>
      </c>
      <c r="I33" s="449">
        <v>0</v>
      </c>
      <c r="J33" s="364" t="s">
        <v>6</v>
      </c>
      <c r="K33" s="355">
        <f t="shared" ref="K33:K34" si="13">SUM(L33:M33)</f>
        <v>23</v>
      </c>
      <c r="L33" s="355">
        <v>11</v>
      </c>
      <c r="M33" s="355">
        <v>12</v>
      </c>
      <c r="N33" s="338">
        <v>2</v>
      </c>
      <c r="O33" s="338">
        <v>1</v>
      </c>
      <c r="P33" s="326" t="s">
        <v>142</v>
      </c>
      <c r="Q33" s="67">
        <v>75</v>
      </c>
      <c r="R33" s="313" t="s">
        <v>169</v>
      </c>
      <c r="S33" s="652" t="s">
        <v>77</v>
      </c>
      <c r="T33" s="20">
        <v>25</v>
      </c>
      <c r="V33" s="5"/>
    </row>
    <row r="34" spans="1:27" ht="16.5" thickBot="1" x14ac:dyDescent="0.3">
      <c r="A34" s="672"/>
      <c r="B34" s="49">
        <v>2</v>
      </c>
      <c r="C34" s="103" t="s">
        <v>178</v>
      </c>
      <c r="D34" s="448" t="s">
        <v>6</v>
      </c>
      <c r="E34" s="289">
        <f t="shared" si="12"/>
        <v>24</v>
      </c>
      <c r="F34" s="450">
        <v>13</v>
      </c>
      <c r="G34" s="289">
        <v>11</v>
      </c>
      <c r="H34" s="449">
        <v>5</v>
      </c>
      <c r="I34" s="449">
        <v>4</v>
      </c>
      <c r="J34" s="361" t="s">
        <v>6</v>
      </c>
      <c r="K34" s="339">
        <f t="shared" si="13"/>
        <v>24</v>
      </c>
      <c r="L34" s="339">
        <v>14</v>
      </c>
      <c r="M34" s="339">
        <v>10</v>
      </c>
      <c r="N34" s="338"/>
      <c r="O34" s="338">
        <v>4</v>
      </c>
      <c r="P34" s="321" t="s">
        <v>183</v>
      </c>
      <c r="Q34" s="37">
        <v>123</v>
      </c>
      <c r="R34" s="316" t="s">
        <v>194</v>
      </c>
      <c r="S34" s="653"/>
      <c r="T34" s="20">
        <v>26</v>
      </c>
      <c r="V34" t="s">
        <v>208</v>
      </c>
    </row>
    <row r="35" spans="1:27" ht="17.25" thickTop="1" thickBot="1" x14ac:dyDescent="0.3">
      <c r="A35" s="672"/>
      <c r="B35" s="328" t="s">
        <v>4</v>
      </c>
      <c r="C35" s="328"/>
      <c r="D35" s="377"/>
      <c r="E35" s="379">
        <f>SUM(F35:G35)</f>
        <v>46</v>
      </c>
      <c r="F35" s="380">
        <f>SUM(F33:F34)</f>
        <v>23</v>
      </c>
      <c r="G35" s="380">
        <f>SUM(G33:G34)</f>
        <v>23</v>
      </c>
      <c r="H35" s="378"/>
      <c r="I35" s="378"/>
      <c r="J35" s="329"/>
      <c r="K35" s="356">
        <f>SUM(L35:M35)</f>
        <v>47</v>
      </c>
      <c r="L35" s="357">
        <f>SUM(L33:L34)</f>
        <v>25</v>
      </c>
      <c r="M35" s="357">
        <f>SUM(M33:M34)</f>
        <v>22</v>
      </c>
      <c r="N35" s="358"/>
      <c r="O35" s="358"/>
      <c r="P35" s="400"/>
      <c r="Q35" s="84"/>
      <c r="R35" s="317"/>
      <c r="S35" s="654"/>
      <c r="T35" s="6"/>
    </row>
    <row r="36" spans="1:27" ht="16.5" thickTop="1" x14ac:dyDescent="0.25">
      <c r="A36" s="672"/>
      <c r="B36" s="51">
        <v>1</v>
      </c>
      <c r="C36" s="137" t="s">
        <v>224</v>
      </c>
      <c r="D36" s="464" t="s">
        <v>6</v>
      </c>
      <c r="E36" s="468">
        <f>SUM(F36:G36)</f>
        <v>20</v>
      </c>
      <c r="F36" s="469">
        <v>11</v>
      </c>
      <c r="G36" s="470">
        <v>9</v>
      </c>
      <c r="H36" s="470">
        <v>3</v>
      </c>
      <c r="I36" s="470"/>
      <c r="J36" s="363" t="s">
        <v>6</v>
      </c>
      <c r="K36" s="471">
        <f>SUM(L36:M36)</f>
        <v>23</v>
      </c>
      <c r="L36" s="472">
        <v>13</v>
      </c>
      <c r="M36" s="472">
        <v>10</v>
      </c>
      <c r="N36" s="472">
        <v>2</v>
      </c>
      <c r="O36" s="472">
        <v>3</v>
      </c>
      <c r="P36" s="435" t="s">
        <v>132</v>
      </c>
      <c r="Q36" s="35">
        <v>226</v>
      </c>
      <c r="R36" s="473" t="s">
        <v>184</v>
      </c>
      <c r="S36" s="673" t="s">
        <v>76</v>
      </c>
      <c r="T36" s="20">
        <v>27</v>
      </c>
      <c r="V36" s="5"/>
    </row>
    <row r="37" spans="1:27" ht="15.75" x14ac:dyDescent="0.25">
      <c r="A37" s="672"/>
      <c r="B37" s="122">
        <v>2</v>
      </c>
      <c r="C37" s="137" t="s">
        <v>225</v>
      </c>
      <c r="D37" s="464" t="s">
        <v>6</v>
      </c>
      <c r="E37" s="468">
        <f t="shared" ref="E37:E39" si="14">SUM(F37:G37)</f>
        <v>22</v>
      </c>
      <c r="F37" s="470">
        <v>12</v>
      </c>
      <c r="G37" s="469">
        <v>10</v>
      </c>
      <c r="H37" s="470">
        <v>2</v>
      </c>
      <c r="I37" s="470">
        <v>1</v>
      </c>
      <c r="J37" s="363" t="s">
        <v>6</v>
      </c>
      <c r="K37" s="471">
        <f t="shared" ref="K37:K39" si="15">SUM(L37:M37)</f>
        <v>23</v>
      </c>
      <c r="L37" s="472">
        <v>11</v>
      </c>
      <c r="M37" s="472">
        <v>12</v>
      </c>
      <c r="N37" s="472"/>
      <c r="O37" s="472">
        <v>2</v>
      </c>
      <c r="P37" s="323" t="s">
        <v>54</v>
      </c>
      <c r="Q37" s="35">
        <v>225</v>
      </c>
      <c r="R37" s="474"/>
      <c r="S37" s="674"/>
      <c r="T37" s="20">
        <v>28</v>
      </c>
      <c r="V37" s="5" t="s">
        <v>226</v>
      </c>
    </row>
    <row r="38" spans="1:27" ht="15.75" x14ac:dyDescent="0.25">
      <c r="A38" s="672"/>
      <c r="B38" s="122">
        <v>3</v>
      </c>
      <c r="C38" s="137" t="s">
        <v>227</v>
      </c>
      <c r="D38" s="464" t="s">
        <v>6</v>
      </c>
      <c r="E38" s="475">
        <f t="shared" si="14"/>
        <v>21</v>
      </c>
      <c r="F38" s="470">
        <v>12</v>
      </c>
      <c r="G38" s="470">
        <v>9</v>
      </c>
      <c r="H38" s="470"/>
      <c r="I38" s="470"/>
      <c r="J38" s="363" t="s">
        <v>6</v>
      </c>
      <c r="K38" s="471">
        <f t="shared" si="15"/>
        <v>20</v>
      </c>
      <c r="L38" s="472">
        <v>11</v>
      </c>
      <c r="M38" s="472">
        <v>9</v>
      </c>
      <c r="N38" s="472"/>
      <c r="O38" s="472">
        <v>1</v>
      </c>
      <c r="P38" s="476" t="s">
        <v>39</v>
      </c>
      <c r="Q38" s="35">
        <v>134</v>
      </c>
      <c r="R38" s="473" t="s">
        <v>169</v>
      </c>
      <c r="S38" s="674"/>
      <c r="T38" s="20">
        <v>29</v>
      </c>
      <c r="AA38" s="5" t="s">
        <v>228</v>
      </c>
    </row>
    <row r="39" spans="1:27" ht="15.75" x14ac:dyDescent="0.25">
      <c r="A39" s="672"/>
      <c r="B39" s="122">
        <v>4</v>
      </c>
      <c r="C39" s="137" t="s">
        <v>229</v>
      </c>
      <c r="D39" s="464" t="s">
        <v>6</v>
      </c>
      <c r="E39" s="475">
        <f t="shared" si="14"/>
        <v>17</v>
      </c>
      <c r="F39" s="470">
        <v>8</v>
      </c>
      <c r="G39" s="470">
        <v>9</v>
      </c>
      <c r="H39" s="470"/>
      <c r="I39" s="470"/>
      <c r="J39" s="363" t="s">
        <v>6</v>
      </c>
      <c r="K39" s="471">
        <f t="shared" si="15"/>
        <v>17</v>
      </c>
      <c r="L39" s="472">
        <v>9</v>
      </c>
      <c r="M39" s="472">
        <v>8</v>
      </c>
      <c r="N39" s="472"/>
      <c r="O39" s="472"/>
      <c r="P39" s="477" t="s">
        <v>122</v>
      </c>
      <c r="Q39" s="35">
        <v>220</v>
      </c>
      <c r="R39" s="473" t="s">
        <v>169</v>
      </c>
      <c r="S39" s="674"/>
      <c r="T39" s="20">
        <v>30</v>
      </c>
    </row>
    <row r="40" spans="1:27" ht="16.5" thickBot="1" x14ac:dyDescent="0.3">
      <c r="A40" s="672"/>
      <c r="B40" s="122">
        <v>5</v>
      </c>
      <c r="C40" s="137" t="s">
        <v>230</v>
      </c>
      <c r="D40" s="464" t="s">
        <v>6</v>
      </c>
      <c r="E40" s="478">
        <f>SUM(F40:G40)</f>
        <v>23</v>
      </c>
      <c r="F40" s="460">
        <v>13</v>
      </c>
      <c r="G40" s="460">
        <v>10</v>
      </c>
      <c r="H40" s="460"/>
      <c r="I40" s="460"/>
      <c r="J40" s="363" t="s">
        <v>6</v>
      </c>
      <c r="K40" s="479">
        <f>SUM(L40:M40)</f>
        <v>24</v>
      </c>
      <c r="L40" s="480">
        <v>13</v>
      </c>
      <c r="M40" s="480">
        <v>11</v>
      </c>
      <c r="N40" s="480"/>
      <c r="O40" s="480"/>
      <c r="P40" s="323" t="s">
        <v>58</v>
      </c>
      <c r="Q40" s="37">
        <v>227</v>
      </c>
      <c r="R40" s="481"/>
      <c r="S40" s="674"/>
      <c r="T40" s="20">
        <v>31</v>
      </c>
    </row>
    <row r="41" spans="1:27" ht="17.25" thickTop="1" thickBot="1" x14ac:dyDescent="0.3">
      <c r="A41" s="672"/>
      <c r="B41" s="482">
        <v>6</v>
      </c>
      <c r="C41" s="483" t="s">
        <v>231</v>
      </c>
      <c r="D41" s="484" t="s">
        <v>6</v>
      </c>
      <c r="E41" s="485">
        <f t="shared" ref="E41:E42" si="16">SUM(F41:G41)</f>
        <v>17</v>
      </c>
      <c r="F41" s="485">
        <v>12</v>
      </c>
      <c r="G41" s="486">
        <v>5</v>
      </c>
      <c r="H41" s="487"/>
      <c r="I41" s="487"/>
      <c r="J41" s="484" t="s">
        <v>6</v>
      </c>
      <c r="K41" s="485">
        <f>SUM(L41:M41)</f>
        <v>16</v>
      </c>
      <c r="L41" s="485">
        <v>12</v>
      </c>
      <c r="M41" s="486">
        <v>4</v>
      </c>
      <c r="N41" s="487"/>
      <c r="O41" s="487"/>
      <c r="P41" s="488" t="s">
        <v>133</v>
      </c>
      <c r="Q41" s="32">
        <v>140</v>
      </c>
      <c r="R41" s="489"/>
      <c r="S41" s="675"/>
      <c r="T41" s="20">
        <v>32</v>
      </c>
      <c r="AA41" s="5"/>
    </row>
    <row r="42" spans="1:27" ht="17.25" thickTop="1" thickBot="1" x14ac:dyDescent="0.3">
      <c r="A42" s="672"/>
      <c r="B42" s="441" t="s">
        <v>4</v>
      </c>
      <c r="C42" s="328"/>
      <c r="D42" s="377"/>
      <c r="E42" s="379">
        <f t="shared" si="16"/>
        <v>120</v>
      </c>
      <c r="F42" s="380">
        <f>SUM(F36:F41)</f>
        <v>68</v>
      </c>
      <c r="G42" s="380">
        <f>SUM(G36:G41)</f>
        <v>52</v>
      </c>
      <c r="H42" s="490"/>
      <c r="I42" s="490"/>
      <c r="J42" s="329"/>
      <c r="K42" s="491">
        <f>SUM(L42:M42)</f>
        <v>123</v>
      </c>
      <c r="L42" s="492">
        <f>SUM(L36:L41)</f>
        <v>69</v>
      </c>
      <c r="M42" s="492">
        <f>SUM(M36:M41)</f>
        <v>54</v>
      </c>
      <c r="N42" s="493"/>
      <c r="O42" s="493"/>
      <c r="P42" s="494"/>
      <c r="Q42" s="84"/>
      <c r="R42" s="317"/>
      <c r="S42" s="13"/>
      <c r="T42" s="6"/>
    </row>
    <row r="43" spans="1:27" ht="17.25" thickTop="1" thickBot="1" x14ac:dyDescent="0.3">
      <c r="A43" s="30"/>
      <c r="B43" s="333" t="s">
        <v>13</v>
      </c>
      <c r="C43" s="334"/>
      <c r="D43" s="381"/>
      <c r="E43" s="382">
        <f>SUM(F43:G43)</f>
        <v>743</v>
      </c>
      <c r="F43" s="382">
        <f>SUM(F7,F12,F17,F22,F27,F32,F35,F42)</f>
        <v>398</v>
      </c>
      <c r="G43" s="382">
        <f>SUM(G7,G12,G17,G22,G27,G32,G35,G42)</f>
        <v>345</v>
      </c>
      <c r="H43" s="405">
        <f>SUM(H3:H41)</f>
        <v>63</v>
      </c>
      <c r="I43" s="406">
        <f>SUM(I3:I41)</f>
        <v>33</v>
      </c>
      <c r="J43" s="335"/>
      <c r="K43" s="360">
        <f>SUM(L43:M43)</f>
        <v>745</v>
      </c>
      <c r="L43" s="360">
        <f>SUM(L7,L12,L17,L22,L27,L32,L35,L42)</f>
        <v>380</v>
      </c>
      <c r="M43" s="360">
        <f>SUM(M7,M12,M17,M22,M27,M32,M35,M42)</f>
        <v>365</v>
      </c>
      <c r="N43" s="360">
        <f>SUM(N8:N42)</f>
        <v>24</v>
      </c>
      <c r="O43" s="402">
        <f>SUM(O8:O42)</f>
        <v>44</v>
      </c>
      <c r="P43" s="404"/>
      <c r="Q43" s="403"/>
      <c r="R43" s="9"/>
      <c r="S43" s="8"/>
      <c r="AA43" t="s">
        <v>166</v>
      </c>
    </row>
    <row r="44" spans="1:27" ht="15.75" thickTop="1" x14ac:dyDescent="0.2">
      <c r="D44" s="53"/>
      <c r="E44" s="41"/>
      <c r="J44" s="53"/>
      <c r="K44" s="41"/>
    </row>
    <row r="45" spans="1:27" ht="23.25" hidden="1" x14ac:dyDescent="0.35">
      <c r="E45" s="658" t="s">
        <v>12</v>
      </c>
      <c r="F45" s="658"/>
      <c r="G45" s="658"/>
      <c r="H45" s="318"/>
      <c r="I45" s="318"/>
      <c r="K45" s="658" t="s">
        <v>12</v>
      </c>
      <c r="L45" s="658"/>
      <c r="M45" s="658"/>
      <c r="N45" s="318"/>
      <c r="O45" s="318"/>
      <c r="P45" s="40" t="e">
        <f>SUM(K42,#REF!,#REF!)</f>
        <v>#REF!</v>
      </c>
      <c r="Q45" s="44"/>
    </row>
    <row r="46" spans="1:27" ht="23.25" x14ac:dyDescent="0.35">
      <c r="A46" s="670" t="s">
        <v>163</v>
      </c>
      <c r="B46" s="670"/>
      <c r="C46" s="670"/>
      <c r="D46" s="336"/>
      <c r="E46" s="336"/>
      <c r="F46" s="55">
        <f>SUM(E7,E12,E17)</f>
        <v>280</v>
      </c>
      <c r="G46" s="44"/>
      <c r="H46" s="10"/>
      <c r="I46" s="10"/>
      <c r="K46" s="658"/>
      <c r="L46" s="658"/>
      <c r="M46" s="658"/>
      <c r="N46" s="318"/>
      <c r="O46" s="318"/>
      <c r="P46" s="395"/>
      <c r="Q46" s="44"/>
    </row>
    <row r="47" spans="1:27" ht="23.25" x14ac:dyDescent="0.35">
      <c r="A47" s="670" t="s">
        <v>164</v>
      </c>
      <c r="B47" s="670"/>
      <c r="C47" s="670"/>
      <c r="D47" s="336"/>
      <c r="E47" s="336"/>
      <c r="F47" s="56">
        <v>12</v>
      </c>
      <c r="G47" s="659"/>
      <c r="H47" s="659"/>
      <c r="I47" s="659"/>
      <c r="K47" s="658"/>
      <c r="L47" s="658"/>
      <c r="M47" s="658"/>
      <c r="N47" s="318"/>
      <c r="O47" s="318"/>
      <c r="P47" s="396"/>
      <c r="Q47" s="659"/>
      <c r="R47" s="660"/>
    </row>
    <row r="48" spans="1:27" ht="23.25" x14ac:dyDescent="0.35">
      <c r="A48" s="661" t="s">
        <v>162</v>
      </c>
      <c r="B48" s="661"/>
      <c r="C48" s="661"/>
      <c r="D48" s="337"/>
      <c r="E48" s="337"/>
      <c r="F48" s="57">
        <f>SUM(E22,E27,E32,E35,E42)</f>
        <v>463</v>
      </c>
      <c r="G48" s="29"/>
      <c r="H48" s="10"/>
      <c r="I48" s="10"/>
      <c r="K48" s="658"/>
      <c r="L48" s="658"/>
      <c r="M48" s="658"/>
      <c r="N48" s="318"/>
      <c r="O48" s="318"/>
      <c r="P48" s="397"/>
    </row>
    <row r="49" spans="1:20" ht="15.75" x14ac:dyDescent="0.2">
      <c r="A49" s="30"/>
      <c r="B49" s="30"/>
      <c r="C49" s="662" t="s">
        <v>33</v>
      </c>
      <c r="D49" s="663"/>
      <c r="E49" s="663"/>
      <c r="F49" s="664"/>
      <c r="G49" s="46">
        <f>E43</f>
        <v>743</v>
      </c>
      <c r="H49" s="10"/>
      <c r="I49" s="10"/>
      <c r="M49" s="665"/>
      <c r="N49" s="665"/>
      <c r="O49" s="665"/>
      <c r="P49" s="660"/>
      <c r="Q49" s="431"/>
    </row>
    <row r="50" spans="1:20" ht="15.75" x14ac:dyDescent="0.2">
      <c r="A50" s="30"/>
      <c r="B50" s="30"/>
      <c r="C50" s="662" t="s">
        <v>37</v>
      </c>
      <c r="D50" s="663"/>
      <c r="E50" s="663"/>
      <c r="F50" s="664"/>
      <c r="G50" s="46">
        <f>SUM(E7,E12,E17,E22,E27)</f>
        <v>481</v>
      </c>
      <c r="H50" s="10"/>
      <c r="I50" s="10"/>
      <c r="M50" s="665"/>
      <c r="N50" s="665"/>
      <c r="O50" s="665"/>
      <c r="P50" s="660"/>
      <c r="Q50" s="495" t="s">
        <v>232</v>
      </c>
    </row>
    <row r="51" spans="1:20" ht="15.75" x14ac:dyDescent="0.2">
      <c r="A51" s="30"/>
      <c r="B51" s="30"/>
      <c r="C51" s="666" t="s">
        <v>20</v>
      </c>
      <c r="D51" s="667"/>
      <c r="E51" s="667"/>
      <c r="F51" s="664"/>
      <c r="G51" s="47">
        <f>SUM(E7,E12,E17)</f>
        <v>280</v>
      </c>
      <c r="H51" s="10"/>
      <c r="I51" s="10"/>
      <c r="M51" s="665"/>
      <c r="N51" s="665"/>
      <c r="O51" s="665"/>
      <c r="P51" s="660"/>
      <c r="Q51" s="431"/>
    </row>
    <row r="52" spans="1:20" ht="15.75" x14ac:dyDescent="0.2">
      <c r="A52" s="30"/>
      <c r="B52" s="30"/>
      <c r="C52" s="668" t="s">
        <v>34</v>
      </c>
      <c r="D52" s="669"/>
      <c r="E52" s="669"/>
      <c r="F52" s="664"/>
      <c r="G52" s="48">
        <f>SUM(E22,E27,E32,E35,E42)</f>
        <v>463</v>
      </c>
      <c r="H52" s="10"/>
      <c r="I52" s="10"/>
      <c r="M52" s="665"/>
      <c r="N52" s="665"/>
      <c r="O52" s="665"/>
      <c r="P52" s="660"/>
      <c r="Q52" s="496" t="s">
        <v>233</v>
      </c>
      <c r="T52" s="5"/>
    </row>
    <row r="53" spans="1:20" ht="15.75" x14ac:dyDescent="0.2">
      <c r="A53" s="30"/>
      <c r="B53" s="30"/>
      <c r="C53" s="29"/>
      <c r="D53" s="29"/>
      <c r="E53" s="29"/>
      <c r="F53" s="162"/>
      <c r="G53" s="48"/>
      <c r="H53" s="10"/>
      <c r="I53" s="10"/>
      <c r="M53" s="29"/>
      <c r="N53" s="29"/>
      <c r="O53" s="29"/>
      <c r="P53" s="407"/>
      <c r="Q53" s="431"/>
      <c r="T53" s="5"/>
    </row>
    <row r="54" spans="1:20" ht="18" x14ac:dyDescent="0.25">
      <c r="A54" s="30"/>
      <c r="B54" s="30"/>
      <c r="C54" s="30"/>
      <c r="D54" s="30"/>
      <c r="F54" s="74" t="s">
        <v>73</v>
      </c>
      <c r="G54" s="75">
        <f>SUM(E6,E11,E16,E21,E26,E31,E41)</f>
        <v>155</v>
      </c>
      <c r="H54" s="10"/>
      <c r="I54" s="10"/>
      <c r="P54" s="408"/>
      <c r="Q54" s="398"/>
    </row>
    <row r="55" spans="1:20" ht="18" x14ac:dyDescent="0.25">
      <c r="A55" s="30"/>
      <c r="B55" s="30"/>
      <c r="C55" s="30"/>
      <c r="D55" s="30"/>
      <c r="F55" s="305" t="s">
        <v>161</v>
      </c>
      <c r="G55" s="306">
        <f>SUM(E3:E5)</f>
        <v>67</v>
      </c>
      <c r="H55" s="10"/>
      <c r="I55" s="10"/>
      <c r="P55" s="416"/>
      <c r="Q55" s="398"/>
    </row>
    <row r="56" spans="1:20" ht="18" x14ac:dyDescent="0.25">
      <c r="A56" s="30"/>
      <c r="B56" s="30"/>
      <c r="C56" s="30"/>
      <c r="D56" s="30"/>
      <c r="F56" s="76" t="s">
        <v>27</v>
      </c>
      <c r="G56" s="77">
        <f>SUM(E7,E12,E17,E22,E27)</f>
        <v>481</v>
      </c>
      <c r="H56" s="10"/>
      <c r="I56" s="10"/>
      <c r="P56" s="58"/>
      <c r="Q56" s="398"/>
    </row>
    <row r="57" spans="1:20" x14ac:dyDescent="0.2">
      <c r="A57" s="30"/>
      <c r="B57" s="30"/>
      <c r="C57" s="30"/>
      <c r="D57" s="30"/>
      <c r="F57" s="39"/>
      <c r="G57" s="29"/>
      <c r="H57" s="10"/>
      <c r="I57" s="10"/>
    </row>
    <row r="58" spans="1:20" x14ac:dyDescent="0.2">
      <c r="A58" s="30"/>
      <c r="B58" s="30"/>
      <c r="C58" s="30"/>
      <c r="D58" s="30"/>
      <c r="F58" s="39"/>
      <c r="G58" s="29"/>
      <c r="H58" s="10"/>
      <c r="I58" s="10"/>
    </row>
  </sheetData>
  <mergeCells count="28">
    <mergeCell ref="A3:A17"/>
    <mergeCell ref="S3:S7"/>
    <mergeCell ref="S8:S12"/>
    <mergeCell ref="S13:S17"/>
    <mergeCell ref="A18:A42"/>
    <mergeCell ref="S18:S22"/>
    <mergeCell ref="S23:S27"/>
    <mergeCell ref="S28:S32"/>
    <mergeCell ref="S33:S35"/>
    <mergeCell ref="S36:S41"/>
    <mergeCell ref="E45:G45"/>
    <mergeCell ref="K45:M45"/>
    <mergeCell ref="A46:C46"/>
    <mergeCell ref="K46:M46"/>
    <mergeCell ref="A47:C47"/>
    <mergeCell ref="G47:I47"/>
    <mergeCell ref="K47:M47"/>
    <mergeCell ref="C51:F51"/>
    <mergeCell ref="M51:P51"/>
    <mergeCell ref="C52:F52"/>
    <mergeCell ref="M52:P52"/>
    <mergeCell ref="Q47:R47"/>
    <mergeCell ref="A48:C48"/>
    <mergeCell ref="K48:M48"/>
    <mergeCell ref="C49:F49"/>
    <mergeCell ref="M49:P49"/>
    <mergeCell ref="C50:F50"/>
    <mergeCell ref="M50:P50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60"/>
  <sheetViews>
    <sheetView zoomScale="60" zoomScaleNormal="60" workbookViewId="0">
      <selection activeCell="T39" sqref="T39"/>
    </sheetView>
  </sheetViews>
  <sheetFormatPr defaultRowHeight="15" x14ac:dyDescent="0.2"/>
  <cols>
    <col min="1" max="1" width="4.85546875" customWidth="1"/>
    <col min="2" max="2" width="3.5703125" customWidth="1"/>
    <col min="3" max="3" width="12.42578125" style="39" customWidth="1"/>
    <col min="4" max="4" width="2.5703125" style="5" customWidth="1"/>
    <col min="5" max="5" width="11.140625" style="30" customWidth="1"/>
    <col min="6" max="6" width="10.7109375" style="30" customWidth="1"/>
    <col min="7" max="7" width="10.28515625" style="30" customWidth="1"/>
    <col min="8" max="8" width="35.42578125" style="39" bestFit="1" customWidth="1"/>
    <col min="9" max="9" width="9.28515625" style="29" customWidth="1"/>
    <col min="10" max="10" width="11.7109375" style="10" customWidth="1"/>
    <col min="11" max="11" width="5.28515625" style="4" customWidth="1"/>
    <col min="12" max="12" width="3.7109375" customWidth="1"/>
    <col min="13" max="15" width="9.140625" customWidth="1"/>
  </cols>
  <sheetData>
    <row r="1" spans="1:12" ht="18.75" x14ac:dyDescent="0.2">
      <c r="A1" s="699" t="s">
        <v>143</v>
      </c>
      <c r="B1" s="700"/>
      <c r="C1" s="700"/>
      <c r="D1" s="700"/>
      <c r="E1" s="700"/>
      <c r="F1" s="700"/>
      <c r="G1" s="700"/>
      <c r="H1" s="700"/>
      <c r="I1" s="700"/>
      <c r="J1" s="700"/>
      <c r="K1" s="701"/>
    </row>
    <row r="2" spans="1:12" x14ac:dyDescent="0.2">
      <c r="A2" s="1"/>
      <c r="B2" s="12" t="s">
        <v>0</v>
      </c>
      <c r="C2" s="42" t="s">
        <v>1</v>
      </c>
      <c r="D2" s="49" t="s">
        <v>3</v>
      </c>
      <c r="E2" s="42" t="s">
        <v>5</v>
      </c>
      <c r="F2" s="15" t="s">
        <v>8</v>
      </c>
      <c r="G2" s="15" t="s">
        <v>9</v>
      </c>
      <c r="H2" s="31" t="s">
        <v>2</v>
      </c>
      <c r="I2" s="37" t="s">
        <v>16</v>
      </c>
      <c r="J2" s="11"/>
      <c r="K2" s="3" t="s">
        <v>10</v>
      </c>
    </row>
    <row r="3" spans="1:12" ht="15.75" customHeight="1" x14ac:dyDescent="0.25">
      <c r="A3" s="656" t="s">
        <v>14</v>
      </c>
      <c r="B3" s="103">
        <v>1</v>
      </c>
      <c r="C3" s="109" t="s">
        <v>68</v>
      </c>
      <c r="D3" s="49" t="s">
        <v>6</v>
      </c>
      <c r="E3" s="105">
        <f t="shared" ref="E3:E6" si="0">SUM(F3:G3)</f>
        <v>24</v>
      </c>
      <c r="F3" s="106">
        <v>15</v>
      </c>
      <c r="G3" s="106">
        <v>9</v>
      </c>
      <c r="H3" s="149" t="s">
        <v>79</v>
      </c>
      <c r="I3" s="37">
        <v>102</v>
      </c>
      <c r="J3" s="11"/>
      <c r="K3" s="650" t="s">
        <v>60</v>
      </c>
      <c r="L3" s="54">
        <v>1</v>
      </c>
    </row>
    <row r="4" spans="1:12" ht="15.75" customHeight="1" x14ac:dyDescent="0.25">
      <c r="A4" s="656"/>
      <c r="B4" s="103">
        <v>2</v>
      </c>
      <c r="C4" s="109" t="s">
        <v>69</v>
      </c>
      <c r="D4" s="49" t="s">
        <v>7</v>
      </c>
      <c r="E4" s="105">
        <f t="shared" si="0"/>
        <v>22</v>
      </c>
      <c r="F4" s="106">
        <v>10</v>
      </c>
      <c r="G4" s="106">
        <v>12</v>
      </c>
      <c r="H4" s="149" t="s">
        <v>81</v>
      </c>
      <c r="I4" s="37">
        <v>102</v>
      </c>
      <c r="J4" s="11"/>
      <c r="K4" s="650"/>
      <c r="L4" s="54">
        <v>2</v>
      </c>
    </row>
    <row r="5" spans="1:12" ht="15.75" customHeight="1" x14ac:dyDescent="0.25">
      <c r="A5" s="656"/>
      <c r="B5" s="103">
        <v>3</v>
      </c>
      <c r="C5" s="109" t="s">
        <v>72</v>
      </c>
      <c r="D5" s="49" t="s">
        <v>7</v>
      </c>
      <c r="E5" s="105">
        <f t="shared" si="0"/>
        <v>23</v>
      </c>
      <c r="F5" s="106">
        <v>16</v>
      </c>
      <c r="G5" s="106">
        <v>7</v>
      </c>
      <c r="H5" s="149" t="s">
        <v>80</v>
      </c>
      <c r="I5" s="37">
        <v>114</v>
      </c>
      <c r="J5" s="11"/>
      <c r="K5" s="650"/>
      <c r="L5" s="54">
        <v>3</v>
      </c>
    </row>
    <row r="6" spans="1:12" ht="15.75" customHeight="1" thickBot="1" x14ac:dyDescent="0.3">
      <c r="A6" s="656"/>
      <c r="B6" s="131">
        <v>4</v>
      </c>
      <c r="C6" s="132" t="s">
        <v>67</v>
      </c>
      <c r="D6" s="133" t="s">
        <v>6</v>
      </c>
      <c r="E6" s="134">
        <f t="shared" si="0"/>
        <v>25</v>
      </c>
      <c r="F6" s="289">
        <v>12</v>
      </c>
      <c r="G6" s="134">
        <v>13</v>
      </c>
      <c r="H6" s="150" t="s">
        <v>78</v>
      </c>
      <c r="I6" s="135">
        <v>114</v>
      </c>
      <c r="J6" s="136"/>
      <c r="K6" s="650"/>
      <c r="L6" s="54">
        <v>4</v>
      </c>
    </row>
    <row r="7" spans="1:12" ht="17.25" thickTop="1" thickBot="1" x14ac:dyDescent="0.3">
      <c r="A7" s="656"/>
      <c r="B7" s="702" t="s">
        <v>4</v>
      </c>
      <c r="C7" s="703"/>
      <c r="D7" s="704"/>
      <c r="E7" s="290">
        <f>SUM(F7:G7)</f>
        <v>94</v>
      </c>
      <c r="F7" s="82">
        <f>SUM(F3:F6)</f>
        <v>53</v>
      </c>
      <c r="G7" s="82">
        <f>SUM(G3:G6)</f>
        <v>41</v>
      </c>
      <c r="H7" s="93"/>
      <c r="I7" s="82"/>
      <c r="J7" s="83"/>
      <c r="K7" s="651"/>
      <c r="L7" s="54"/>
    </row>
    <row r="8" spans="1:12" ht="15.75" customHeight="1" thickTop="1" x14ac:dyDescent="0.25">
      <c r="A8" s="656"/>
      <c r="B8" s="108">
        <v>1</v>
      </c>
      <c r="C8" s="109" t="s">
        <v>47</v>
      </c>
      <c r="D8" s="103" t="s">
        <v>7</v>
      </c>
      <c r="E8" s="104">
        <f>SUM(F8:G8)</f>
        <v>20</v>
      </c>
      <c r="F8" s="105">
        <v>12</v>
      </c>
      <c r="G8" s="105">
        <v>8</v>
      </c>
      <c r="H8" s="149" t="s">
        <v>52</v>
      </c>
      <c r="I8" s="109">
        <v>105</v>
      </c>
      <c r="J8" s="127"/>
      <c r="K8" s="650" t="s">
        <v>51</v>
      </c>
      <c r="L8" s="20">
        <v>5</v>
      </c>
    </row>
    <row r="9" spans="1:12" ht="15.75" x14ac:dyDescent="0.25">
      <c r="A9" s="656"/>
      <c r="B9" s="108">
        <v>3</v>
      </c>
      <c r="C9" s="109" t="s">
        <v>144</v>
      </c>
      <c r="D9" s="103" t="s">
        <v>6</v>
      </c>
      <c r="E9" s="104">
        <f t="shared" ref="E9:E11" si="1">SUM(F9:G9)</f>
        <v>22</v>
      </c>
      <c r="F9" s="105">
        <v>7</v>
      </c>
      <c r="G9" s="105">
        <v>15</v>
      </c>
      <c r="H9" s="120" t="s">
        <v>44</v>
      </c>
      <c r="I9" s="109">
        <v>105</v>
      </c>
      <c r="J9" s="127"/>
      <c r="K9" s="650"/>
      <c r="L9" s="20">
        <v>6</v>
      </c>
    </row>
    <row r="10" spans="1:12" ht="15.75" x14ac:dyDescent="0.25">
      <c r="A10" s="656"/>
      <c r="B10" s="108">
        <v>2</v>
      </c>
      <c r="C10" s="109" t="s">
        <v>145</v>
      </c>
      <c r="D10" s="103" t="s">
        <v>7</v>
      </c>
      <c r="E10" s="104">
        <f t="shared" si="1"/>
        <v>22</v>
      </c>
      <c r="F10" s="105">
        <v>9</v>
      </c>
      <c r="G10" s="105">
        <v>13</v>
      </c>
      <c r="H10" s="128" t="s">
        <v>135</v>
      </c>
      <c r="I10" s="109">
        <v>107</v>
      </c>
      <c r="J10" s="127"/>
      <c r="K10" s="650"/>
      <c r="L10" s="20">
        <v>7</v>
      </c>
    </row>
    <row r="11" spans="1:12" ht="16.5" thickBot="1" x14ac:dyDescent="0.3">
      <c r="A11" s="656"/>
      <c r="B11" s="108">
        <v>4</v>
      </c>
      <c r="C11" s="109" t="s">
        <v>48</v>
      </c>
      <c r="D11" s="103" t="s">
        <v>6</v>
      </c>
      <c r="E11" s="285">
        <f t="shared" si="1"/>
        <v>21</v>
      </c>
      <c r="F11" s="106">
        <v>9</v>
      </c>
      <c r="G11" s="106">
        <v>12</v>
      </c>
      <c r="H11" s="118" t="s">
        <v>11</v>
      </c>
      <c r="I11" s="109">
        <v>107</v>
      </c>
      <c r="J11" s="127"/>
      <c r="K11" s="650"/>
      <c r="L11" s="20">
        <v>8</v>
      </c>
    </row>
    <row r="12" spans="1:12" ht="17.25" thickTop="1" thickBot="1" x14ac:dyDescent="0.3">
      <c r="A12" s="656"/>
      <c r="B12" s="702" t="s">
        <v>4</v>
      </c>
      <c r="C12" s="703"/>
      <c r="D12" s="704"/>
      <c r="E12" s="99">
        <f>SUM(F12:G12)</f>
        <v>85</v>
      </c>
      <c r="F12" s="82">
        <f>SUM(F8:F11)</f>
        <v>37</v>
      </c>
      <c r="G12" s="82">
        <f>SUM(G8:G11)</f>
        <v>48</v>
      </c>
      <c r="H12" s="93"/>
      <c r="I12" s="82"/>
      <c r="J12" s="83"/>
      <c r="K12" s="651"/>
      <c r="L12" s="91"/>
    </row>
    <row r="13" spans="1:12" ht="16.5" thickTop="1" x14ac:dyDescent="0.25">
      <c r="A13" s="656"/>
      <c r="B13" s="129">
        <v>1</v>
      </c>
      <c r="C13" s="112" t="s">
        <v>70</v>
      </c>
      <c r="D13" s="111" t="s">
        <v>6</v>
      </c>
      <c r="E13" s="98">
        <f>SUM(F13:G13)</f>
        <v>25</v>
      </c>
      <c r="F13" s="98">
        <v>14</v>
      </c>
      <c r="G13" s="98">
        <v>11</v>
      </c>
      <c r="H13" s="128" t="s">
        <v>29</v>
      </c>
      <c r="I13" s="112">
        <v>113</v>
      </c>
      <c r="J13" s="130"/>
      <c r="K13" s="649" t="s">
        <v>28</v>
      </c>
      <c r="L13" s="20">
        <v>9</v>
      </c>
    </row>
    <row r="14" spans="1:12" ht="15.75" x14ac:dyDescent="0.25">
      <c r="A14" s="656"/>
      <c r="B14" s="108">
        <v>3</v>
      </c>
      <c r="C14" s="109" t="s">
        <v>146</v>
      </c>
      <c r="D14" s="103" t="s">
        <v>7</v>
      </c>
      <c r="E14" s="97">
        <f t="shared" ref="E14:E16" si="2">SUM(F14:G14)</f>
        <v>25</v>
      </c>
      <c r="F14" s="97">
        <v>12</v>
      </c>
      <c r="G14" s="97">
        <v>13</v>
      </c>
      <c r="H14" s="149" t="s">
        <v>31</v>
      </c>
      <c r="I14" s="109">
        <v>113</v>
      </c>
      <c r="J14" s="127"/>
      <c r="K14" s="677"/>
      <c r="L14" s="20">
        <v>10</v>
      </c>
    </row>
    <row r="15" spans="1:12" ht="15.75" x14ac:dyDescent="0.25">
      <c r="A15" s="656"/>
      <c r="B15" s="108">
        <v>2</v>
      </c>
      <c r="C15" s="109" t="s">
        <v>147</v>
      </c>
      <c r="D15" s="103" t="s">
        <v>6</v>
      </c>
      <c r="E15" s="97">
        <f t="shared" si="2"/>
        <v>25</v>
      </c>
      <c r="F15" s="97">
        <v>10</v>
      </c>
      <c r="G15" s="97">
        <v>15</v>
      </c>
      <c r="H15" s="149" t="s">
        <v>30</v>
      </c>
      <c r="I15" s="109">
        <v>112</v>
      </c>
      <c r="J15" s="127"/>
      <c r="K15" s="677"/>
      <c r="L15" s="20">
        <v>11</v>
      </c>
    </row>
    <row r="16" spans="1:12" ht="16.5" thickBot="1" x14ac:dyDescent="0.3">
      <c r="A16" s="656"/>
      <c r="B16" s="108">
        <v>4</v>
      </c>
      <c r="C16" s="109" t="s">
        <v>71</v>
      </c>
      <c r="D16" s="103" t="s">
        <v>7</v>
      </c>
      <c r="E16" s="97">
        <f t="shared" si="2"/>
        <v>25</v>
      </c>
      <c r="F16" s="107">
        <v>15</v>
      </c>
      <c r="G16" s="107">
        <v>10</v>
      </c>
      <c r="H16" s="31" t="s">
        <v>32</v>
      </c>
      <c r="I16" s="109">
        <v>106</v>
      </c>
      <c r="J16" s="127"/>
      <c r="K16" s="677"/>
      <c r="L16" s="20">
        <v>12</v>
      </c>
    </row>
    <row r="17" spans="1:19" ht="17.25" thickTop="1" thickBot="1" x14ac:dyDescent="0.3">
      <c r="A17" s="657"/>
      <c r="B17" s="702" t="s">
        <v>4</v>
      </c>
      <c r="C17" s="703"/>
      <c r="D17" s="704"/>
      <c r="E17" s="151">
        <f>SUM(F17:G17)</f>
        <v>100</v>
      </c>
      <c r="F17" s="100">
        <f>SUM(F13:F16)</f>
        <v>51</v>
      </c>
      <c r="G17" s="100">
        <f>SUM(G13:G16)</f>
        <v>49</v>
      </c>
      <c r="H17" s="81"/>
      <c r="I17" s="82"/>
      <c r="J17" s="83"/>
      <c r="K17" s="678"/>
    </row>
    <row r="18" spans="1:19" ht="16.5" customHeight="1" thickTop="1" x14ac:dyDescent="0.2">
      <c r="A18" s="676"/>
      <c r="B18" s="114">
        <v>1</v>
      </c>
      <c r="C18" s="109" t="s">
        <v>148</v>
      </c>
      <c r="D18" s="49" t="s">
        <v>6</v>
      </c>
      <c r="E18" s="97">
        <f>SUM(F18:G18)</f>
        <v>24</v>
      </c>
      <c r="F18" s="107">
        <v>12</v>
      </c>
      <c r="G18" s="107">
        <v>12</v>
      </c>
      <c r="H18" s="115" t="s">
        <v>130</v>
      </c>
      <c r="I18" s="37">
        <v>61</v>
      </c>
      <c r="J18" s="92"/>
      <c r="K18" s="649" t="s">
        <v>23</v>
      </c>
      <c r="L18" s="20">
        <v>13</v>
      </c>
    </row>
    <row r="19" spans="1:19" ht="15.75" x14ac:dyDescent="0.2">
      <c r="A19" s="676"/>
      <c r="B19" s="114">
        <v>2</v>
      </c>
      <c r="C19" s="109" t="s">
        <v>97</v>
      </c>
      <c r="D19" s="49" t="s">
        <v>7</v>
      </c>
      <c r="E19" s="279">
        <f t="shared" ref="E19:E20" si="3">SUM(F19:G19)</f>
        <v>25</v>
      </c>
      <c r="F19" s="107">
        <v>12</v>
      </c>
      <c r="G19" s="107">
        <v>13</v>
      </c>
      <c r="H19" s="115" t="s">
        <v>129</v>
      </c>
      <c r="I19" s="37">
        <v>145</v>
      </c>
      <c r="J19" s="92"/>
      <c r="K19" s="677"/>
      <c r="L19" s="20">
        <v>14</v>
      </c>
    </row>
    <row r="20" spans="1:19" ht="15.75" x14ac:dyDescent="0.2">
      <c r="A20" s="676"/>
      <c r="B20" s="70">
        <v>3</v>
      </c>
      <c r="C20" s="139" t="s">
        <v>127</v>
      </c>
      <c r="D20" s="51" t="s">
        <v>7</v>
      </c>
      <c r="E20" s="280">
        <f t="shared" si="3"/>
        <v>24</v>
      </c>
      <c r="F20" s="97">
        <v>12</v>
      </c>
      <c r="G20" s="97">
        <v>12</v>
      </c>
      <c r="H20" s="146" t="s">
        <v>128</v>
      </c>
      <c r="I20" s="35" t="s">
        <v>134</v>
      </c>
      <c r="J20" s="92"/>
      <c r="K20" s="677"/>
      <c r="L20" s="20">
        <v>15</v>
      </c>
    </row>
    <row r="21" spans="1:19" ht="16.5" thickBot="1" x14ac:dyDescent="0.3">
      <c r="A21" s="676"/>
      <c r="B21" s="154">
        <v>4</v>
      </c>
      <c r="C21" s="155" t="s">
        <v>141</v>
      </c>
      <c r="D21" s="154" t="s">
        <v>7</v>
      </c>
      <c r="E21" s="291">
        <f>SUM(F21:G21)</f>
        <v>22</v>
      </c>
      <c r="F21" s="189">
        <v>17</v>
      </c>
      <c r="G21" s="156">
        <v>5</v>
      </c>
      <c r="H21" s="157" t="s">
        <v>131</v>
      </c>
      <c r="I21" s="158">
        <v>146</v>
      </c>
      <c r="J21" s="159"/>
      <c r="K21" s="677"/>
      <c r="L21" s="20">
        <v>16</v>
      </c>
    </row>
    <row r="22" spans="1:19" ht="17.25" thickTop="1" thickBot="1" x14ac:dyDescent="0.3">
      <c r="A22" s="676"/>
      <c r="B22" s="679" t="s">
        <v>4</v>
      </c>
      <c r="C22" s="679"/>
      <c r="D22" s="680"/>
      <c r="E22" s="292">
        <f>SUM(F22:G22)</f>
        <v>95</v>
      </c>
      <c r="F22" s="100">
        <f>SUM(F18:F21)</f>
        <v>53</v>
      </c>
      <c r="G22" s="100">
        <f>SUM(G18:G21)</f>
        <v>42</v>
      </c>
      <c r="H22" s="81"/>
      <c r="I22" s="84"/>
      <c r="J22" s="85"/>
      <c r="K22" s="678"/>
      <c r="L22" s="20"/>
    </row>
    <row r="23" spans="1:19" ht="16.5" customHeight="1" thickTop="1" x14ac:dyDescent="0.25">
      <c r="A23" s="676"/>
      <c r="B23" s="110">
        <v>1</v>
      </c>
      <c r="C23" s="111" t="s">
        <v>149</v>
      </c>
      <c r="D23" s="110" t="s">
        <v>6</v>
      </c>
      <c r="E23" s="116">
        <f t="shared" ref="E23:E24" si="4">SUM(F23:G23)</f>
        <v>21</v>
      </c>
      <c r="F23" s="116">
        <v>10</v>
      </c>
      <c r="G23" s="116">
        <v>11</v>
      </c>
      <c r="H23" s="117" t="s">
        <v>56</v>
      </c>
      <c r="I23" s="67">
        <v>75</v>
      </c>
      <c r="J23" s="113"/>
      <c r="K23" s="652" t="s">
        <v>77</v>
      </c>
      <c r="L23" s="20">
        <v>17</v>
      </c>
    </row>
    <row r="24" spans="1:19" ht="16.5" thickBot="1" x14ac:dyDescent="0.3">
      <c r="A24" s="676"/>
      <c r="B24" s="49">
        <v>2</v>
      </c>
      <c r="C24" s="103" t="s">
        <v>61</v>
      </c>
      <c r="D24" s="49" t="s">
        <v>6</v>
      </c>
      <c r="E24" s="293">
        <f t="shared" si="4"/>
        <v>21</v>
      </c>
      <c r="F24" s="106">
        <v>11</v>
      </c>
      <c r="G24" s="293">
        <v>10</v>
      </c>
      <c r="H24" s="118" t="s">
        <v>57</v>
      </c>
      <c r="I24" s="37">
        <v>123</v>
      </c>
      <c r="J24" s="119"/>
      <c r="K24" s="681"/>
      <c r="L24" s="20">
        <v>18</v>
      </c>
    </row>
    <row r="25" spans="1:19" ht="17.25" customHeight="1" thickTop="1" thickBot="1" x14ac:dyDescent="0.3">
      <c r="A25" s="676"/>
      <c r="B25" s="679" t="s">
        <v>4</v>
      </c>
      <c r="C25" s="679"/>
      <c r="D25" s="680"/>
      <c r="E25" s="101">
        <f>SUM(F25:G25)</f>
        <v>42</v>
      </c>
      <c r="F25" s="102">
        <f>SUM(F23:F24)</f>
        <v>21</v>
      </c>
      <c r="G25" s="102">
        <f>SUM(G23:G24)</f>
        <v>21</v>
      </c>
      <c r="H25" s="86"/>
      <c r="I25" s="84"/>
      <c r="J25" s="87"/>
      <c r="K25" s="682"/>
      <c r="L25" s="6"/>
    </row>
    <row r="26" spans="1:19" ht="15.75" customHeight="1" thickTop="1" x14ac:dyDescent="0.25">
      <c r="A26" s="676"/>
      <c r="B26" s="51">
        <v>1</v>
      </c>
      <c r="C26" s="137" t="s">
        <v>150</v>
      </c>
      <c r="D26" s="51" t="s">
        <v>6</v>
      </c>
      <c r="E26" s="28">
        <f>SUM(F26:G26)</f>
        <v>19</v>
      </c>
      <c r="F26" s="18">
        <v>12</v>
      </c>
      <c r="G26" s="18">
        <v>7</v>
      </c>
      <c r="H26" s="140" t="s">
        <v>132</v>
      </c>
      <c r="I26" s="35">
        <v>134</v>
      </c>
      <c r="J26" s="121"/>
      <c r="K26" s="673" t="s">
        <v>76</v>
      </c>
      <c r="L26" s="20">
        <v>19</v>
      </c>
    </row>
    <row r="27" spans="1:19" ht="15.75" customHeight="1" x14ac:dyDescent="0.25">
      <c r="A27" s="676"/>
      <c r="B27" s="122">
        <v>2</v>
      </c>
      <c r="C27" s="137" t="s">
        <v>151</v>
      </c>
      <c r="D27" s="51" t="s">
        <v>6</v>
      </c>
      <c r="E27" s="28">
        <f t="shared" ref="E27:E30" si="5">SUM(F27:G27)</f>
        <v>21</v>
      </c>
      <c r="F27" s="18">
        <v>10</v>
      </c>
      <c r="G27" s="18">
        <v>11</v>
      </c>
      <c r="H27" s="115" t="s">
        <v>54</v>
      </c>
      <c r="I27" s="35">
        <v>144</v>
      </c>
      <c r="J27" s="123"/>
      <c r="K27" s="674"/>
      <c r="L27" s="20">
        <v>20</v>
      </c>
    </row>
    <row r="28" spans="1:19" ht="15.75" customHeight="1" x14ac:dyDescent="0.25">
      <c r="A28" s="676"/>
      <c r="B28" s="122">
        <v>3</v>
      </c>
      <c r="C28" s="137" t="s">
        <v>152</v>
      </c>
      <c r="D28" s="51" t="s">
        <v>6</v>
      </c>
      <c r="E28" s="28">
        <f t="shared" si="5"/>
        <v>18</v>
      </c>
      <c r="F28" s="18">
        <v>9</v>
      </c>
      <c r="G28" s="18">
        <v>9</v>
      </c>
      <c r="H28" s="141" t="s">
        <v>39</v>
      </c>
      <c r="I28" s="35">
        <v>132</v>
      </c>
      <c r="J28" s="121"/>
      <c r="K28" s="674"/>
      <c r="L28" s="20">
        <v>21</v>
      </c>
    </row>
    <row r="29" spans="1:19" ht="15.75" customHeight="1" x14ac:dyDescent="0.25">
      <c r="A29" s="676"/>
      <c r="B29" s="122">
        <v>4</v>
      </c>
      <c r="C29" s="137" t="s">
        <v>153</v>
      </c>
      <c r="D29" s="51" t="s">
        <v>6</v>
      </c>
      <c r="E29" s="28">
        <f t="shared" si="5"/>
        <v>17</v>
      </c>
      <c r="F29" s="18">
        <v>9</v>
      </c>
      <c r="G29" s="18">
        <v>8</v>
      </c>
      <c r="H29" s="142" t="s">
        <v>46</v>
      </c>
      <c r="I29" s="35">
        <v>220</v>
      </c>
      <c r="J29" s="121"/>
      <c r="K29" s="674"/>
      <c r="L29" s="54">
        <v>22</v>
      </c>
    </row>
    <row r="30" spans="1:19" ht="15.75" customHeight="1" x14ac:dyDescent="0.25">
      <c r="A30" s="676"/>
      <c r="B30" s="122">
        <v>5</v>
      </c>
      <c r="C30" s="137" t="s">
        <v>154</v>
      </c>
      <c r="D30" s="51" t="s">
        <v>6</v>
      </c>
      <c r="E30" s="28">
        <f t="shared" si="5"/>
        <v>16</v>
      </c>
      <c r="F30" s="18">
        <v>11</v>
      </c>
      <c r="G30" s="18">
        <v>5</v>
      </c>
      <c r="H30" s="143" t="s">
        <v>42</v>
      </c>
      <c r="I30" s="35" t="s">
        <v>43</v>
      </c>
      <c r="J30" s="124"/>
      <c r="K30" s="683"/>
      <c r="L30" s="54">
        <v>23</v>
      </c>
    </row>
    <row r="31" spans="1:19" ht="15.75" customHeight="1" thickBot="1" x14ac:dyDescent="0.3">
      <c r="A31" s="676"/>
      <c r="B31" s="125">
        <v>6</v>
      </c>
      <c r="C31" s="103" t="s">
        <v>155</v>
      </c>
      <c r="D31" s="51" t="s">
        <v>6</v>
      </c>
      <c r="E31" s="28">
        <f>SUM(F31:G31)</f>
        <v>22</v>
      </c>
      <c r="F31" s="103">
        <v>14</v>
      </c>
      <c r="G31" s="103">
        <v>8</v>
      </c>
      <c r="H31" s="115" t="s">
        <v>58</v>
      </c>
      <c r="I31" s="37">
        <v>147</v>
      </c>
      <c r="J31" s="126"/>
      <c r="K31" s="683"/>
      <c r="L31" s="54">
        <v>24</v>
      </c>
    </row>
    <row r="32" spans="1:19" ht="16.5" customHeight="1" thickTop="1" thickBot="1" x14ac:dyDescent="0.3">
      <c r="A32" s="676"/>
      <c r="B32" s="61">
        <v>7</v>
      </c>
      <c r="C32" s="152" t="s">
        <v>49</v>
      </c>
      <c r="D32" s="21" t="s">
        <v>6</v>
      </c>
      <c r="E32" s="72">
        <f t="shared" ref="E32:E40" si="6">SUM(F32:G32)</f>
        <v>17</v>
      </c>
      <c r="F32" s="72">
        <v>13</v>
      </c>
      <c r="G32" s="276">
        <v>4</v>
      </c>
      <c r="H32" s="144" t="s">
        <v>133</v>
      </c>
      <c r="I32" s="32">
        <v>140</v>
      </c>
      <c r="J32" s="24"/>
      <c r="K32" s="684"/>
      <c r="L32" s="54">
        <v>25</v>
      </c>
      <c r="S32" s="5"/>
    </row>
    <row r="33" spans="1:14" ht="15.75" customHeight="1" thickTop="1" thickBot="1" x14ac:dyDescent="0.3">
      <c r="A33" s="676"/>
      <c r="B33" s="685" t="s">
        <v>4</v>
      </c>
      <c r="C33" s="679"/>
      <c r="D33" s="680"/>
      <c r="E33" s="277">
        <f t="shared" si="6"/>
        <v>130</v>
      </c>
      <c r="F33" s="278">
        <f>SUM(F26:F32)</f>
        <v>78</v>
      </c>
      <c r="G33" s="278">
        <f>SUM(G26:G32)</f>
        <v>52</v>
      </c>
      <c r="H33" s="86"/>
      <c r="I33" s="84"/>
      <c r="J33" s="87"/>
      <c r="K33" s="13"/>
      <c r="L33" s="6"/>
    </row>
    <row r="34" spans="1:14" ht="15.75" customHeight="1" thickTop="1" x14ac:dyDescent="0.2">
      <c r="A34" s="676"/>
      <c r="B34" s="66">
        <v>1</v>
      </c>
      <c r="C34" s="138" t="s">
        <v>156</v>
      </c>
      <c r="D34" s="64" t="s">
        <v>6</v>
      </c>
      <c r="E34" s="96">
        <f t="shared" si="6"/>
        <v>20</v>
      </c>
      <c r="F34" s="96">
        <v>12</v>
      </c>
      <c r="G34" s="96">
        <v>8</v>
      </c>
      <c r="H34" s="145" t="s">
        <v>26</v>
      </c>
      <c r="I34" s="65">
        <v>65</v>
      </c>
      <c r="J34" s="80"/>
      <c r="K34" s="686" t="s">
        <v>75</v>
      </c>
      <c r="L34" s="54">
        <v>26</v>
      </c>
    </row>
    <row r="35" spans="1:14" ht="15.75" customHeight="1" x14ac:dyDescent="0.2">
      <c r="A35" s="676"/>
      <c r="B35" s="51">
        <v>2</v>
      </c>
      <c r="C35" s="139" t="s">
        <v>157</v>
      </c>
      <c r="D35" s="51" t="s">
        <v>6</v>
      </c>
      <c r="E35" s="18">
        <f t="shared" si="6"/>
        <v>17</v>
      </c>
      <c r="F35" s="18">
        <v>7</v>
      </c>
      <c r="G35" s="18">
        <v>10</v>
      </c>
      <c r="H35" s="146" t="s">
        <v>55</v>
      </c>
      <c r="I35" s="35">
        <v>205</v>
      </c>
      <c r="J35" s="69"/>
      <c r="K35" s="687"/>
      <c r="L35" s="54">
        <v>27</v>
      </c>
    </row>
    <row r="36" spans="1:14" ht="15.75" customHeight="1" x14ac:dyDescent="0.2">
      <c r="A36" s="676"/>
      <c r="B36" s="51">
        <v>3</v>
      </c>
      <c r="C36" s="139" t="s">
        <v>158</v>
      </c>
      <c r="D36" s="70" t="s">
        <v>6</v>
      </c>
      <c r="E36" s="97">
        <f>SUM(F36:G36)</f>
        <v>18</v>
      </c>
      <c r="F36" s="97">
        <v>8</v>
      </c>
      <c r="G36" s="97">
        <v>10</v>
      </c>
      <c r="H36" s="146" t="s">
        <v>25</v>
      </c>
      <c r="I36" s="35">
        <v>224</v>
      </c>
      <c r="J36" s="69"/>
      <c r="K36" s="687"/>
      <c r="L36" s="54">
        <v>28</v>
      </c>
    </row>
    <row r="37" spans="1:14" ht="15.75" customHeight="1" x14ac:dyDescent="0.25">
      <c r="A37" s="676"/>
      <c r="B37" s="51">
        <v>4</v>
      </c>
      <c r="C37" s="137" t="s">
        <v>50</v>
      </c>
      <c r="D37" s="51" t="s">
        <v>6</v>
      </c>
      <c r="E37" s="18">
        <f t="shared" si="6"/>
        <v>21</v>
      </c>
      <c r="F37" s="97">
        <v>14</v>
      </c>
      <c r="G37" s="97">
        <v>7</v>
      </c>
      <c r="H37" s="146" t="s">
        <v>24</v>
      </c>
      <c r="I37" s="35">
        <v>209</v>
      </c>
      <c r="J37" s="70"/>
      <c r="K37" s="687"/>
      <c r="L37" s="54">
        <v>29</v>
      </c>
      <c r="M37" s="58"/>
    </row>
    <row r="38" spans="1:14" ht="15.75" customHeight="1" x14ac:dyDescent="0.25">
      <c r="A38" s="676"/>
      <c r="B38" s="71">
        <v>5</v>
      </c>
      <c r="C38" s="137" t="s">
        <v>159</v>
      </c>
      <c r="D38" s="51" t="s">
        <v>6</v>
      </c>
      <c r="E38" s="18">
        <f t="shared" si="6"/>
        <v>21</v>
      </c>
      <c r="F38" s="97">
        <v>14</v>
      </c>
      <c r="G38" s="97">
        <v>7</v>
      </c>
      <c r="H38" s="147" t="s">
        <v>59</v>
      </c>
      <c r="I38" s="35">
        <v>227</v>
      </c>
      <c r="J38" s="69"/>
      <c r="K38" s="687"/>
      <c r="L38" s="54">
        <v>30</v>
      </c>
      <c r="M38" s="58"/>
    </row>
    <row r="39" spans="1:14" ht="15.75" customHeight="1" thickBot="1" x14ac:dyDescent="0.3">
      <c r="A39" s="676"/>
      <c r="B39" s="62">
        <v>6</v>
      </c>
      <c r="C39" s="111" t="s">
        <v>160</v>
      </c>
      <c r="D39" s="50" t="s">
        <v>6</v>
      </c>
      <c r="E39" s="73">
        <f t="shared" si="6"/>
        <v>21</v>
      </c>
      <c r="F39" s="98">
        <v>9</v>
      </c>
      <c r="G39" s="98">
        <v>12</v>
      </c>
      <c r="H39" s="146" t="s">
        <v>41</v>
      </c>
      <c r="I39" s="67">
        <v>211</v>
      </c>
      <c r="J39" s="68"/>
      <c r="K39" s="687"/>
      <c r="L39" s="54">
        <v>31</v>
      </c>
      <c r="M39" s="58"/>
    </row>
    <row r="40" spans="1:14" ht="15.75" customHeight="1" thickTop="1" thickBot="1" x14ac:dyDescent="0.3">
      <c r="A40" s="676"/>
      <c r="B40" s="25">
        <v>7</v>
      </c>
      <c r="C40" s="153" t="s">
        <v>62</v>
      </c>
      <c r="D40" s="21" t="s">
        <v>6</v>
      </c>
      <c r="E40" s="294">
        <f t="shared" si="6"/>
        <v>17</v>
      </c>
      <c r="F40" s="294">
        <v>8</v>
      </c>
      <c r="G40" s="72">
        <v>9</v>
      </c>
      <c r="H40" s="148" t="s">
        <v>45</v>
      </c>
      <c r="I40" s="33">
        <v>74</v>
      </c>
      <c r="J40" s="26"/>
      <c r="K40" s="688"/>
      <c r="L40" s="54">
        <v>32</v>
      </c>
    </row>
    <row r="41" spans="1:14" ht="17.25" customHeight="1" thickTop="1" thickBot="1" x14ac:dyDescent="0.3">
      <c r="A41" s="676"/>
      <c r="B41" s="689" t="s">
        <v>4</v>
      </c>
      <c r="C41" s="689"/>
      <c r="D41" s="690"/>
      <c r="E41" s="295">
        <f>SUM(F41:G41)</f>
        <v>135</v>
      </c>
      <c r="F41" s="160">
        <f>SUM(F34:F40)</f>
        <v>72</v>
      </c>
      <c r="G41" s="160">
        <f>SUM(G34:G40)</f>
        <v>63</v>
      </c>
      <c r="H41" s="88"/>
      <c r="I41" s="89"/>
      <c r="J41" s="90"/>
      <c r="K41" s="14"/>
      <c r="L41" s="54"/>
    </row>
    <row r="42" spans="1:14" ht="16.5" customHeight="1" thickTop="1" x14ac:dyDescent="0.25">
      <c r="A42" s="676"/>
      <c r="B42" s="19">
        <v>1</v>
      </c>
      <c r="C42" s="296" t="s">
        <v>63</v>
      </c>
      <c r="D42" s="50" t="s">
        <v>6</v>
      </c>
      <c r="E42" s="60">
        <f>SUM(F42:G42)</f>
        <v>24</v>
      </c>
      <c r="F42" s="60">
        <v>10</v>
      </c>
      <c r="G42" s="60">
        <v>14</v>
      </c>
      <c r="H42" s="297" t="s">
        <v>18</v>
      </c>
      <c r="I42" s="34">
        <v>203</v>
      </c>
      <c r="J42" s="298"/>
      <c r="K42" s="691" t="s">
        <v>74</v>
      </c>
      <c r="L42" s="54">
        <v>33</v>
      </c>
    </row>
    <row r="43" spans="1:14" ht="15.75" customHeight="1" x14ac:dyDescent="0.25">
      <c r="A43" s="676"/>
      <c r="B43" s="16">
        <v>2</v>
      </c>
      <c r="C43" s="299" t="s">
        <v>64</v>
      </c>
      <c r="D43" s="51" t="s">
        <v>6</v>
      </c>
      <c r="E43" s="18">
        <f>SUM(F43:G43)</f>
        <v>24</v>
      </c>
      <c r="F43" s="18">
        <v>11</v>
      </c>
      <c r="G43" s="18">
        <v>13</v>
      </c>
      <c r="H43" s="146" t="s">
        <v>19</v>
      </c>
      <c r="I43" s="35">
        <v>204</v>
      </c>
      <c r="J43" s="300"/>
      <c r="K43" s="692"/>
      <c r="L43" s="54">
        <v>34</v>
      </c>
    </row>
    <row r="44" spans="1:14" ht="15.75" customHeight="1" x14ac:dyDescent="0.25">
      <c r="A44" s="676"/>
      <c r="B44" s="27">
        <v>3</v>
      </c>
      <c r="C44" s="301" t="s">
        <v>65</v>
      </c>
      <c r="D44" s="49" t="s">
        <v>6</v>
      </c>
      <c r="E44" s="28">
        <f t="shared" ref="E44:E45" si="7">SUM(F44:G44)</f>
        <v>19</v>
      </c>
      <c r="F44" s="28">
        <v>12</v>
      </c>
      <c r="G44" s="28">
        <v>7</v>
      </c>
      <c r="H44" s="146" t="s">
        <v>40</v>
      </c>
      <c r="I44" s="37">
        <v>225</v>
      </c>
      <c r="J44" s="302"/>
      <c r="K44" s="692"/>
      <c r="L44" s="54">
        <v>35</v>
      </c>
      <c r="N44" s="59"/>
    </row>
    <row r="45" spans="1:14" ht="15.75" customHeight="1" thickBot="1" x14ac:dyDescent="0.3">
      <c r="A45" s="676"/>
      <c r="B45" s="63">
        <v>4</v>
      </c>
      <c r="C45" s="303" t="s">
        <v>66</v>
      </c>
      <c r="D45" s="52" t="s">
        <v>6</v>
      </c>
      <c r="E45" s="94">
        <f t="shared" si="7"/>
        <v>24</v>
      </c>
      <c r="F45" s="94">
        <v>12</v>
      </c>
      <c r="G45" s="94">
        <v>12</v>
      </c>
      <c r="H45" s="304" t="s">
        <v>21</v>
      </c>
      <c r="I45" s="45">
        <v>226</v>
      </c>
      <c r="J45" s="302"/>
      <c r="K45" s="692"/>
      <c r="L45" s="281">
        <v>36</v>
      </c>
    </row>
    <row r="46" spans="1:14" ht="17.25" customHeight="1" thickTop="1" thickBot="1" x14ac:dyDescent="0.3">
      <c r="A46" s="676"/>
      <c r="B46" s="694" t="s">
        <v>4</v>
      </c>
      <c r="C46" s="695"/>
      <c r="D46" s="695"/>
      <c r="E46" s="161">
        <f>SUM(F46:G46)</f>
        <v>91</v>
      </c>
      <c r="F46" s="161">
        <f>SUM(F42:F45)</f>
        <v>45</v>
      </c>
      <c r="G46" s="161">
        <f>SUM(G42:G45)</f>
        <v>46</v>
      </c>
      <c r="H46" s="287"/>
      <c r="I46" s="288"/>
      <c r="J46" s="288"/>
      <c r="K46" s="693"/>
      <c r="L46" s="5"/>
    </row>
    <row r="47" spans="1:14" ht="17.25" thickTop="1" thickBot="1" x14ac:dyDescent="0.3">
      <c r="A47" s="30"/>
      <c r="B47" s="696" t="s">
        <v>13</v>
      </c>
      <c r="C47" s="697"/>
      <c r="D47" s="698"/>
      <c r="E47" s="7">
        <f>SUM(F47:G47)</f>
        <v>772</v>
      </c>
      <c r="F47" s="7">
        <f>SUM(F7,F12,F17,F22,F25,F33,F41,F46)</f>
        <v>410</v>
      </c>
      <c r="G47" s="7">
        <f>SUM(G7,G12,G17,G22,G25,G33,G41,G46)</f>
        <v>362</v>
      </c>
      <c r="H47" s="38"/>
      <c r="I47" s="43"/>
      <c r="J47" s="9"/>
      <c r="K47" s="8"/>
    </row>
    <row r="48" spans="1:14" ht="15.75" thickTop="1" x14ac:dyDescent="0.2">
      <c r="D48" s="53"/>
      <c r="E48" s="41"/>
    </row>
    <row r="49" spans="2:12" ht="23.25" hidden="1" x14ac:dyDescent="0.35">
      <c r="E49" s="658" t="s">
        <v>12</v>
      </c>
      <c r="F49" s="658"/>
      <c r="G49" s="658"/>
      <c r="H49" s="40">
        <f>SUM(E33,E41,E45)</f>
        <v>289</v>
      </c>
      <c r="I49" s="44"/>
    </row>
    <row r="50" spans="2:12" ht="23.25" x14ac:dyDescent="0.35">
      <c r="E50" s="670" t="s">
        <v>12</v>
      </c>
      <c r="F50" s="670"/>
      <c r="G50" s="670"/>
      <c r="H50" s="55">
        <f>SUM(E7,E12,E17)</f>
        <v>279</v>
      </c>
      <c r="I50" s="44"/>
    </row>
    <row r="51" spans="2:12" ht="24.75" customHeight="1" x14ac:dyDescent="0.35">
      <c r="E51" s="670" t="s">
        <v>15</v>
      </c>
      <c r="F51" s="670"/>
      <c r="G51" s="670"/>
      <c r="H51" s="56">
        <v>12</v>
      </c>
      <c r="I51" s="659"/>
      <c r="J51" s="660"/>
    </row>
    <row r="52" spans="2:12" ht="23.25" x14ac:dyDescent="0.35">
      <c r="E52" s="661" t="s">
        <v>17</v>
      </c>
      <c r="F52" s="661"/>
      <c r="G52" s="661"/>
      <c r="H52" s="57">
        <f>SUM(E22,E25,E33,E41,E46)</f>
        <v>493</v>
      </c>
    </row>
    <row r="53" spans="2:12" ht="15.75" x14ac:dyDescent="0.2">
      <c r="G53" s="662" t="s">
        <v>33</v>
      </c>
      <c r="H53" s="664"/>
      <c r="I53" s="46">
        <f>E47</f>
        <v>772</v>
      </c>
    </row>
    <row r="54" spans="2:12" ht="15.75" x14ac:dyDescent="0.2">
      <c r="G54" s="662" t="s">
        <v>37</v>
      </c>
      <c r="H54" s="664"/>
      <c r="I54" s="46">
        <f>SUM(E7,E12,E17,E22,E25)</f>
        <v>416</v>
      </c>
    </row>
    <row r="55" spans="2:12" ht="15.75" x14ac:dyDescent="0.2">
      <c r="G55" s="666" t="s">
        <v>20</v>
      </c>
      <c r="H55" s="664"/>
      <c r="I55" s="47">
        <f>SUM(E7,E12,E17)</f>
        <v>279</v>
      </c>
    </row>
    <row r="56" spans="2:12" ht="19.5" customHeight="1" x14ac:dyDescent="0.2">
      <c r="B56" t="s">
        <v>22</v>
      </c>
      <c r="G56" s="668" t="s">
        <v>34</v>
      </c>
      <c r="H56" s="664"/>
      <c r="I56" s="48">
        <f>SUM(E22,E25,E33,E41,E46)</f>
        <v>493</v>
      </c>
      <c r="L56" s="5"/>
    </row>
    <row r="57" spans="2:12" ht="19.5" customHeight="1" x14ac:dyDescent="0.2">
      <c r="G57" s="29"/>
      <c r="H57" s="162"/>
      <c r="I57" s="48"/>
      <c r="L57" s="5"/>
    </row>
    <row r="58" spans="2:12" ht="18" x14ac:dyDescent="0.25">
      <c r="H58" s="74" t="s">
        <v>73</v>
      </c>
      <c r="I58" s="75">
        <f>SUM(E6,E21,E32,E40,)</f>
        <v>81</v>
      </c>
    </row>
    <row r="59" spans="2:12" ht="18" x14ac:dyDescent="0.25">
      <c r="H59" s="78"/>
      <c r="I59" s="79"/>
    </row>
    <row r="60" spans="2:12" ht="18" x14ac:dyDescent="0.25">
      <c r="H60" s="76" t="s">
        <v>27</v>
      </c>
      <c r="I60" s="77">
        <f>SUM(E7,E12,E17,E22,E25)</f>
        <v>416</v>
      </c>
    </row>
  </sheetData>
  <mergeCells count="29">
    <mergeCell ref="A1:K1"/>
    <mergeCell ref="A3:A17"/>
    <mergeCell ref="K3:K7"/>
    <mergeCell ref="B7:D7"/>
    <mergeCell ref="K8:K12"/>
    <mergeCell ref="B12:D12"/>
    <mergeCell ref="K13:K17"/>
    <mergeCell ref="B17:D17"/>
    <mergeCell ref="I51:J51"/>
    <mergeCell ref="A18:A46"/>
    <mergeCell ref="K18:K22"/>
    <mergeCell ref="B22:D22"/>
    <mergeCell ref="K23:K25"/>
    <mergeCell ref="B25:D25"/>
    <mergeCell ref="K26:K32"/>
    <mergeCell ref="B33:D33"/>
    <mergeCell ref="K34:K40"/>
    <mergeCell ref="B41:D41"/>
    <mergeCell ref="K42:K46"/>
    <mergeCell ref="B46:D46"/>
    <mergeCell ref="B47:D47"/>
    <mergeCell ref="E49:G49"/>
    <mergeCell ref="E50:G50"/>
    <mergeCell ref="E51:G51"/>
    <mergeCell ref="E52:G52"/>
    <mergeCell ref="G53:H53"/>
    <mergeCell ref="G54:H54"/>
    <mergeCell ref="G55:H55"/>
    <mergeCell ref="G56:H56"/>
  </mergeCells>
  <pageMargins left="0.51181102362204722" right="0.51181102362204722" top="0.74803149606299213" bottom="0.74803149606299213" header="0.31496062992125984" footer="0.31496062992125984"/>
  <pageSetup paperSize="9" scale="74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61"/>
  <sheetViews>
    <sheetView topLeftCell="A3" zoomScale="60" zoomScaleNormal="60" workbookViewId="0">
      <selection activeCell="M57" sqref="M57"/>
    </sheetView>
  </sheetViews>
  <sheetFormatPr defaultRowHeight="15" x14ac:dyDescent="0.2"/>
  <cols>
    <col min="1" max="1" width="4.85546875" customWidth="1"/>
    <col min="2" max="2" width="3.5703125" customWidth="1"/>
    <col min="3" max="3" width="12.42578125" style="39" customWidth="1"/>
    <col min="4" max="4" width="2.5703125" style="5" customWidth="1"/>
    <col min="5" max="5" width="11.140625" style="30" customWidth="1"/>
    <col min="6" max="6" width="10.7109375" style="30" customWidth="1"/>
    <col min="7" max="7" width="10.28515625" style="30" customWidth="1"/>
    <col min="8" max="8" width="30.7109375" style="39" customWidth="1"/>
    <col min="9" max="9" width="9.28515625" style="29" customWidth="1"/>
    <col min="10" max="10" width="18.140625" style="10" customWidth="1"/>
    <col min="11" max="11" width="5.28515625" style="4" customWidth="1"/>
    <col min="12" max="12" width="3.7109375" customWidth="1"/>
    <col min="13" max="15" width="9.140625" customWidth="1"/>
  </cols>
  <sheetData>
    <row r="1" spans="1:12" ht="18.75" x14ac:dyDescent="0.2">
      <c r="A1" s="705" t="s">
        <v>82</v>
      </c>
      <c r="B1" s="706"/>
      <c r="C1" s="706"/>
      <c r="D1" s="706"/>
      <c r="E1" s="706"/>
      <c r="F1" s="706"/>
      <c r="G1" s="706"/>
      <c r="H1" s="706"/>
      <c r="I1" s="706"/>
      <c r="J1" s="706"/>
      <c r="K1" s="707"/>
    </row>
    <row r="2" spans="1:12" x14ac:dyDescent="0.2">
      <c r="A2" s="1"/>
      <c r="B2" s="12" t="s">
        <v>0</v>
      </c>
      <c r="C2" s="42" t="s">
        <v>1</v>
      </c>
      <c r="D2" s="49" t="s">
        <v>3</v>
      </c>
      <c r="E2" s="42" t="s">
        <v>5</v>
      </c>
      <c r="F2" s="15" t="s">
        <v>8</v>
      </c>
      <c r="G2" s="15" t="s">
        <v>9</v>
      </c>
      <c r="H2" s="31" t="s">
        <v>2</v>
      </c>
      <c r="I2" s="37" t="s">
        <v>16</v>
      </c>
      <c r="J2" s="11"/>
      <c r="K2" s="3" t="s">
        <v>10</v>
      </c>
    </row>
    <row r="3" spans="1:12" ht="15.75" customHeight="1" x14ac:dyDescent="0.25">
      <c r="A3" s="656" t="s">
        <v>14</v>
      </c>
      <c r="B3" s="163">
        <v>1</v>
      </c>
      <c r="C3" s="164" t="s">
        <v>83</v>
      </c>
      <c r="D3" s="165" t="s">
        <v>6</v>
      </c>
      <c r="E3" s="166">
        <f>SUM(F3:G3)</f>
        <v>20</v>
      </c>
      <c r="F3" s="167">
        <v>12</v>
      </c>
      <c r="G3" s="167">
        <v>8</v>
      </c>
      <c r="H3" s="168" t="s">
        <v>52</v>
      </c>
      <c r="I3" s="169">
        <v>105</v>
      </c>
      <c r="J3" s="127"/>
      <c r="K3" s="650" t="s">
        <v>51</v>
      </c>
      <c r="L3" s="54">
        <v>1</v>
      </c>
    </row>
    <row r="4" spans="1:12" ht="15.75" x14ac:dyDescent="0.25">
      <c r="A4" s="708"/>
      <c r="B4" s="163">
        <v>3</v>
      </c>
      <c r="C4" s="164" t="s">
        <v>84</v>
      </c>
      <c r="D4" s="165" t="s">
        <v>7</v>
      </c>
      <c r="E4" s="166">
        <f t="shared" ref="E4:E6" si="0">SUM(F4:G4)</f>
        <v>20</v>
      </c>
      <c r="F4" s="167">
        <v>7</v>
      </c>
      <c r="G4" s="167">
        <v>13</v>
      </c>
      <c r="H4" s="170" t="s">
        <v>44</v>
      </c>
      <c r="I4" s="169">
        <v>105</v>
      </c>
      <c r="J4" s="127"/>
      <c r="K4" s="650"/>
      <c r="L4" s="54">
        <v>3</v>
      </c>
    </row>
    <row r="5" spans="1:12" ht="15.75" x14ac:dyDescent="0.25">
      <c r="A5" s="708"/>
      <c r="B5" s="163">
        <v>2</v>
      </c>
      <c r="C5" s="164" t="s">
        <v>85</v>
      </c>
      <c r="D5" s="165" t="s">
        <v>6</v>
      </c>
      <c r="E5" s="171">
        <f t="shared" si="0"/>
        <v>19</v>
      </c>
      <c r="F5" s="167">
        <v>9</v>
      </c>
      <c r="G5" s="172">
        <v>10</v>
      </c>
      <c r="H5" s="173" t="s">
        <v>53</v>
      </c>
      <c r="I5" s="169">
        <v>107</v>
      </c>
      <c r="J5" s="127"/>
      <c r="K5" s="650"/>
      <c r="L5" s="54">
        <v>2</v>
      </c>
    </row>
    <row r="6" spans="1:12" ht="16.5" thickBot="1" x14ac:dyDescent="0.3">
      <c r="A6" s="708"/>
      <c r="B6" s="163">
        <v>4</v>
      </c>
      <c r="C6" s="164" t="s">
        <v>86</v>
      </c>
      <c r="D6" s="165" t="s">
        <v>7</v>
      </c>
      <c r="E6" s="174">
        <f t="shared" si="0"/>
        <v>18</v>
      </c>
      <c r="F6" s="175">
        <v>7</v>
      </c>
      <c r="G6" s="175">
        <v>11</v>
      </c>
      <c r="H6" s="176" t="s">
        <v>11</v>
      </c>
      <c r="I6" s="169">
        <v>107</v>
      </c>
      <c r="J6" s="127"/>
      <c r="K6" s="650"/>
      <c r="L6" s="54">
        <v>4</v>
      </c>
    </row>
    <row r="7" spans="1:12" ht="17.25" thickTop="1" thickBot="1" x14ac:dyDescent="0.3">
      <c r="A7" s="708"/>
      <c r="B7" s="702" t="s">
        <v>4</v>
      </c>
      <c r="C7" s="703"/>
      <c r="D7" s="709"/>
      <c r="E7" s="99">
        <f>SUM(F7:G7)</f>
        <v>77</v>
      </c>
      <c r="F7" s="82">
        <f>SUM(F3:F6)</f>
        <v>35</v>
      </c>
      <c r="G7" s="82">
        <f>SUM(G3:G6)</f>
        <v>42</v>
      </c>
      <c r="H7" s="93"/>
      <c r="I7" s="82"/>
      <c r="J7" s="83"/>
      <c r="K7" s="651"/>
      <c r="L7" s="54"/>
    </row>
    <row r="8" spans="1:12" ht="16.5" thickTop="1" x14ac:dyDescent="0.25">
      <c r="A8" s="708"/>
      <c r="B8" s="177">
        <v>1</v>
      </c>
      <c r="C8" s="178" t="s">
        <v>47</v>
      </c>
      <c r="D8" s="179" t="s">
        <v>7</v>
      </c>
      <c r="E8" s="180">
        <f>SUM(F8:G8)</f>
        <v>24</v>
      </c>
      <c r="F8" s="180">
        <v>14</v>
      </c>
      <c r="G8" s="180">
        <v>10</v>
      </c>
      <c r="H8" s="173" t="s">
        <v>29</v>
      </c>
      <c r="I8" s="181">
        <v>113</v>
      </c>
      <c r="J8" s="130"/>
      <c r="K8" s="649" t="s">
        <v>28</v>
      </c>
      <c r="L8" s="20">
        <v>5</v>
      </c>
    </row>
    <row r="9" spans="1:12" ht="15.75" x14ac:dyDescent="0.25">
      <c r="A9" s="708"/>
      <c r="B9" s="163">
        <v>3</v>
      </c>
      <c r="C9" s="164" t="s">
        <v>87</v>
      </c>
      <c r="D9" s="165" t="s">
        <v>6</v>
      </c>
      <c r="E9" s="95">
        <f t="shared" ref="E9:E11" si="1">SUM(F9:G9)</f>
        <v>25</v>
      </c>
      <c r="F9" s="95">
        <v>12</v>
      </c>
      <c r="G9" s="95">
        <v>13</v>
      </c>
      <c r="H9" s="168" t="s">
        <v>31</v>
      </c>
      <c r="I9" s="169">
        <v>113</v>
      </c>
      <c r="J9" s="127"/>
      <c r="K9" s="677"/>
      <c r="L9" s="20">
        <v>6</v>
      </c>
    </row>
    <row r="10" spans="1:12" ht="15.75" x14ac:dyDescent="0.25">
      <c r="A10" s="708"/>
      <c r="B10" s="163">
        <v>2</v>
      </c>
      <c r="C10" s="164" t="s">
        <v>88</v>
      </c>
      <c r="D10" s="165" t="s">
        <v>7</v>
      </c>
      <c r="E10" s="95">
        <f t="shared" si="1"/>
        <v>25</v>
      </c>
      <c r="F10" s="95">
        <v>10</v>
      </c>
      <c r="G10" s="95">
        <v>15</v>
      </c>
      <c r="H10" s="168" t="s">
        <v>30</v>
      </c>
      <c r="I10" s="169">
        <v>112</v>
      </c>
      <c r="J10" s="127"/>
      <c r="K10" s="677"/>
      <c r="L10" s="20">
        <v>7</v>
      </c>
    </row>
    <row r="11" spans="1:12" ht="16.5" thickBot="1" x14ac:dyDescent="0.3">
      <c r="A11" s="708"/>
      <c r="B11" s="163">
        <v>4</v>
      </c>
      <c r="C11" s="164" t="s">
        <v>48</v>
      </c>
      <c r="D11" s="165" t="s">
        <v>6</v>
      </c>
      <c r="E11" s="182">
        <f t="shared" si="1"/>
        <v>22</v>
      </c>
      <c r="F11" s="183">
        <v>11</v>
      </c>
      <c r="G11" s="184">
        <v>11</v>
      </c>
      <c r="H11" s="185" t="s">
        <v>32</v>
      </c>
      <c r="I11" s="169">
        <v>112</v>
      </c>
      <c r="J11" s="127"/>
      <c r="K11" s="677"/>
      <c r="L11" s="20">
        <v>8</v>
      </c>
    </row>
    <row r="12" spans="1:12" ht="17.25" thickTop="1" thickBot="1" x14ac:dyDescent="0.3">
      <c r="A12" s="708"/>
      <c r="B12" s="702" t="s">
        <v>4</v>
      </c>
      <c r="C12" s="703"/>
      <c r="D12" s="709"/>
      <c r="E12" s="100">
        <f>SUM(F12:G12)</f>
        <v>96</v>
      </c>
      <c r="F12" s="100">
        <f>SUM(F8:F11)</f>
        <v>47</v>
      </c>
      <c r="G12" s="100">
        <f>SUM(G8:G11)</f>
        <v>49</v>
      </c>
      <c r="H12" s="81"/>
      <c r="I12" s="82"/>
      <c r="J12" s="83"/>
      <c r="K12" s="678"/>
      <c r="L12" s="91"/>
    </row>
    <row r="13" spans="1:12" ht="16.5" thickTop="1" x14ac:dyDescent="0.25">
      <c r="A13" s="708"/>
      <c r="B13" s="186">
        <v>1</v>
      </c>
      <c r="C13" s="187" t="s">
        <v>89</v>
      </c>
      <c r="D13" s="186" t="s">
        <v>6</v>
      </c>
      <c r="E13" s="188">
        <f>SUM(F13:G13)</f>
        <v>25</v>
      </c>
      <c r="F13" s="189">
        <v>18</v>
      </c>
      <c r="G13" s="189">
        <v>7</v>
      </c>
      <c r="H13" s="190" t="s">
        <v>78</v>
      </c>
      <c r="I13" s="191">
        <v>106</v>
      </c>
      <c r="J13" s="192"/>
      <c r="K13" s="686" t="s">
        <v>23</v>
      </c>
      <c r="L13" s="20">
        <v>9</v>
      </c>
    </row>
    <row r="14" spans="1:12" ht="16.5" customHeight="1" x14ac:dyDescent="0.2">
      <c r="A14" s="708"/>
      <c r="B14" s="193">
        <v>2</v>
      </c>
      <c r="C14" s="194" t="s">
        <v>90</v>
      </c>
      <c r="D14" s="195" t="s">
        <v>7</v>
      </c>
      <c r="E14" s="196">
        <f>SUM(F14:G14)</f>
        <v>23</v>
      </c>
      <c r="F14" s="197">
        <v>9</v>
      </c>
      <c r="G14" s="197">
        <v>14</v>
      </c>
      <c r="H14" s="198" t="s">
        <v>79</v>
      </c>
      <c r="I14" s="199">
        <v>106</v>
      </c>
      <c r="J14" s="200"/>
      <c r="K14" s="710"/>
      <c r="L14" s="20">
        <v>10</v>
      </c>
    </row>
    <row r="15" spans="1:12" ht="15.75" x14ac:dyDescent="0.2">
      <c r="A15" s="708"/>
      <c r="B15" s="193">
        <v>3</v>
      </c>
      <c r="C15" s="194" t="s">
        <v>91</v>
      </c>
      <c r="D15" s="195" t="s">
        <v>6</v>
      </c>
      <c r="E15" s="197">
        <f t="shared" ref="E15:E16" si="2">SUM(F15:G15)</f>
        <v>25</v>
      </c>
      <c r="F15" s="197">
        <v>12</v>
      </c>
      <c r="G15" s="197">
        <v>13</v>
      </c>
      <c r="H15" s="198" t="s">
        <v>92</v>
      </c>
      <c r="I15" s="199">
        <v>114</v>
      </c>
      <c r="J15" s="200"/>
      <c r="K15" s="710"/>
      <c r="L15" s="20">
        <v>11</v>
      </c>
    </row>
    <row r="16" spans="1:12" ht="16.5" thickBot="1" x14ac:dyDescent="0.25">
      <c r="A16" s="708"/>
      <c r="B16" s="193">
        <v>4</v>
      </c>
      <c r="C16" s="194" t="s">
        <v>93</v>
      </c>
      <c r="D16" s="195" t="s">
        <v>6</v>
      </c>
      <c r="E16" s="197">
        <f t="shared" si="2"/>
        <v>24</v>
      </c>
      <c r="F16" s="197">
        <v>11</v>
      </c>
      <c r="G16" s="197">
        <v>13</v>
      </c>
      <c r="H16" s="198" t="s">
        <v>94</v>
      </c>
      <c r="I16" s="199">
        <v>102</v>
      </c>
      <c r="J16" s="192"/>
      <c r="K16" s="710"/>
      <c r="L16" s="20">
        <v>12</v>
      </c>
    </row>
    <row r="17" spans="1:19" ht="17.25" thickTop="1" thickBot="1" x14ac:dyDescent="0.3">
      <c r="A17" s="708"/>
      <c r="B17" s="679" t="s">
        <v>4</v>
      </c>
      <c r="C17" s="679"/>
      <c r="D17" s="680"/>
      <c r="E17" s="100">
        <f>SUM(F17:G17)</f>
        <v>97</v>
      </c>
      <c r="F17" s="100">
        <f>SUM(F13:F16)</f>
        <v>50</v>
      </c>
      <c r="G17" s="100">
        <f>SUM(G13:G16)</f>
        <v>47</v>
      </c>
      <c r="H17" s="81"/>
      <c r="I17" s="84"/>
      <c r="J17" s="85"/>
      <c r="K17" s="684"/>
      <c r="L17" s="20"/>
    </row>
    <row r="18" spans="1:19" ht="16.5" thickTop="1" x14ac:dyDescent="0.25">
      <c r="A18" s="711" t="s">
        <v>95</v>
      </c>
      <c r="B18" s="186">
        <v>1</v>
      </c>
      <c r="C18" s="187" t="s">
        <v>96</v>
      </c>
      <c r="D18" s="186" t="s">
        <v>7</v>
      </c>
      <c r="E18" s="201">
        <f t="shared" ref="E18:E19" si="3">SUM(F18:G18)</f>
        <v>22</v>
      </c>
      <c r="F18" s="201">
        <v>11</v>
      </c>
      <c r="G18" s="202">
        <v>11</v>
      </c>
      <c r="H18" s="203" t="s">
        <v>56</v>
      </c>
      <c r="I18" s="191">
        <v>225</v>
      </c>
      <c r="J18" s="192"/>
      <c r="K18" s="712"/>
      <c r="L18" s="20">
        <v>13</v>
      </c>
    </row>
    <row r="19" spans="1:19" ht="16.5" thickBot="1" x14ac:dyDescent="0.3">
      <c r="A19" s="660"/>
      <c r="B19" s="195">
        <v>2</v>
      </c>
      <c r="C19" s="204" t="s">
        <v>97</v>
      </c>
      <c r="D19" s="195" t="s">
        <v>7</v>
      </c>
      <c r="E19" s="205">
        <f t="shared" si="3"/>
        <v>22</v>
      </c>
      <c r="F19" s="205">
        <v>11</v>
      </c>
      <c r="G19" s="205">
        <v>11</v>
      </c>
      <c r="H19" s="206" t="s">
        <v>57</v>
      </c>
      <c r="I19" s="199">
        <v>224</v>
      </c>
      <c r="J19" s="207"/>
      <c r="K19" s="712"/>
      <c r="L19" s="20">
        <v>14</v>
      </c>
      <c r="O19" s="5" t="s">
        <v>98</v>
      </c>
    </row>
    <row r="20" spans="1:19" ht="17.25" customHeight="1" thickTop="1" thickBot="1" x14ac:dyDescent="0.3">
      <c r="A20" s="660"/>
      <c r="B20" s="679" t="s">
        <v>4</v>
      </c>
      <c r="C20" s="679"/>
      <c r="D20" s="680"/>
      <c r="E20" s="101">
        <f>SUM(F20:G20)</f>
        <v>44</v>
      </c>
      <c r="F20" s="102">
        <f>SUM(F18:F19)</f>
        <v>22</v>
      </c>
      <c r="G20" s="102">
        <f>SUM(G18:G19)</f>
        <v>22</v>
      </c>
      <c r="H20" s="86"/>
      <c r="I20" s="84"/>
      <c r="J20" s="87"/>
      <c r="K20" s="208"/>
      <c r="L20" s="6"/>
    </row>
    <row r="21" spans="1:19" ht="16.5" customHeight="1" thickTop="1" x14ac:dyDescent="0.25">
      <c r="A21" s="660"/>
      <c r="B21" s="209">
        <v>1</v>
      </c>
      <c r="C21" s="210" t="s">
        <v>99</v>
      </c>
      <c r="D21" s="209" t="s">
        <v>6</v>
      </c>
      <c r="E21" s="211">
        <f>SUM(F21:G21)</f>
        <v>18</v>
      </c>
      <c r="F21" s="212">
        <v>10</v>
      </c>
      <c r="G21" s="212">
        <v>8</v>
      </c>
      <c r="H21" s="213" t="s">
        <v>38</v>
      </c>
      <c r="I21" s="214">
        <v>134</v>
      </c>
      <c r="J21" s="215"/>
      <c r="K21" s="713">
        <v>2009</v>
      </c>
      <c r="L21" s="20">
        <v>15</v>
      </c>
    </row>
    <row r="22" spans="1:19" ht="15.75" x14ac:dyDescent="0.25">
      <c r="A22" s="660"/>
      <c r="B22" s="216">
        <v>2</v>
      </c>
      <c r="C22" s="210" t="s">
        <v>100</v>
      </c>
      <c r="D22" s="209" t="s">
        <v>7</v>
      </c>
      <c r="E22" s="211">
        <f t="shared" ref="E22:E25" si="4">SUM(F22:G22)</f>
        <v>21</v>
      </c>
      <c r="F22" s="212">
        <v>9</v>
      </c>
      <c r="G22" s="212">
        <v>12</v>
      </c>
      <c r="H22" s="217" t="s">
        <v>54</v>
      </c>
      <c r="I22" s="214">
        <v>123</v>
      </c>
      <c r="J22" s="218"/>
      <c r="K22" s="713"/>
      <c r="L22" s="20">
        <v>16</v>
      </c>
    </row>
    <row r="23" spans="1:19" ht="15.75" x14ac:dyDescent="0.25">
      <c r="A23" s="660"/>
      <c r="B23" s="216">
        <v>3</v>
      </c>
      <c r="C23" s="210" t="s">
        <v>101</v>
      </c>
      <c r="D23" s="209" t="s">
        <v>6</v>
      </c>
      <c r="E23" s="219">
        <f t="shared" si="4"/>
        <v>18</v>
      </c>
      <c r="F23" s="220">
        <v>9</v>
      </c>
      <c r="G23" s="220">
        <v>9</v>
      </c>
      <c r="H23" s="221" t="s">
        <v>39</v>
      </c>
      <c r="I23" s="214">
        <v>144</v>
      </c>
      <c r="J23" s="215"/>
      <c r="K23" s="713"/>
      <c r="L23" s="20">
        <v>17</v>
      </c>
    </row>
    <row r="24" spans="1:19" ht="15.75" x14ac:dyDescent="0.25">
      <c r="A24" s="660"/>
      <c r="B24" s="216">
        <v>4</v>
      </c>
      <c r="C24" s="210" t="s">
        <v>102</v>
      </c>
      <c r="D24" s="209" t="s">
        <v>7</v>
      </c>
      <c r="E24" s="211">
        <f t="shared" si="4"/>
        <v>19</v>
      </c>
      <c r="F24" s="212">
        <v>9</v>
      </c>
      <c r="G24" s="212">
        <v>10</v>
      </c>
      <c r="H24" s="222" t="s">
        <v>46</v>
      </c>
      <c r="I24" s="214" t="s">
        <v>43</v>
      </c>
      <c r="J24" s="215"/>
      <c r="K24" s="713"/>
      <c r="L24" s="20">
        <v>18</v>
      </c>
    </row>
    <row r="25" spans="1:19" ht="15.75" x14ac:dyDescent="0.25">
      <c r="A25" s="660"/>
      <c r="B25" s="216">
        <v>5</v>
      </c>
      <c r="C25" s="210" t="s">
        <v>103</v>
      </c>
      <c r="D25" s="209" t="s">
        <v>7</v>
      </c>
      <c r="E25" s="219">
        <f t="shared" si="4"/>
        <v>17</v>
      </c>
      <c r="F25" s="220">
        <v>11</v>
      </c>
      <c r="G25" s="212">
        <v>6</v>
      </c>
      <c r="H25" s="223" t="s">
        <v>42</v>
      </c>
      <c r="I25" s="214">
        <v>224</v>
      </c>
      <c r="J25" s="224"/>
      <c r="K25" s="225"/>
      <c r="L25" s="20">
        <v>19</v>
      </c>
    </row>
    <row r="26" spans="1:19" ht="16.5" customHeight="1" thickBot="1" x14ac:dyDescent="0.3">
      <c r="A26" s="660"/>
      <c r="B26" s="226">
        <v>6</v>
      </c>
      <c r="C26" s="227" t="s">
        <v>104</v>
      </c>
      <c r="D26" s="195" t="s">
        <v>6</v>
      </c>
      <c r="E26" s="211">
        <f>SUM(F26:G26)</f>
        <v>22</v>
      </c>
      <c r="F26" s="228">
        <v>14</v>
      </c>
      <c r="G26" s="228">
        <v>8</v>
      </c>
      <c r="H26" s="217" t="s">
        <v>58</v>
      </c>
      <c r="I26" s="199">
        <v>147</v>
      </c>
      <c r="J26" s="229"/>
      <c r="K26" s="230"/>
      <c r="L26" s="20">
        <v>20</v>
      </c>
    </row>
    <row r="27" spans="1:19" ht="16.5" customHeight="1" thickTop="1" thickBot="1" x14ac:dyDescent="0.3">
      <c r="A27" s="660"/>
      <c r="B27" s="61">
        <v>7</v>
      </c>
      <c r="C27" s="231" t="s">
        <v>105</v>
      </c>
      <c r="D27" s="21" t="s">
        <v>6</v>
      </c>
      <c r="E27" s="22">
        <f t="shared" ref="E27:E35" si="5">SUM(F27:G27)</f>
        <v>18</v>
      </c>
      <c r="F27" s="22">
        <v>14</v>
      </c>
      <c r="G27" s="23">
        <v>4</v>
      </c>
      <c r="H27" s="232" t="s">
        <v>36</v>
      </c>
      <c r="I27" s="32">
        <v>61</v>
      </c>
      <c r="J27" s="24"/>
      <c r="K27" s="233"/>
      <c r="L27" s="20">
        <v>21</v>
      </c>
      <c r="S27" s="5"/>
    </row>
    <row r="28" spans="1:19" ht="15.75" customHeight="1" thickTop="1" thickBot="1" x14ac:dyDescent="0.3">
      <c r="A28" s="660"/>
      <c r="B28" s="685" t="s">
        <v>4</v>
      </c>
      <c r="C28" s="679"/>
      <c r="D28" s="680"/>
      <c r="E28" s="101">
        <f t="shared" si="5"/>
        <v>133</v>
      </c>
      <c r="F28" s="102">
        <f>SUM(F21:F27)</f>
        <v>76</v>
      </c>
      <c r="G28" s="102">
        <f>SUM(G21:G27)</f>
        <v>57</v>
      </c>
      <c r="H28" s="86"/>
      <c r="I28" s="84"/>
      <c r="J28" s="87"/>
      <c r="K28" s="13"/>
      <c r="L28" s="6"/>
    </row>
    <row r="29" spans="1:19" ht="16.5" customHeight="1" thickTop="1" x14ac:dyDescent="0.2">
      <c r="A29" s="660"/>
      <c r="B29" s="66">
        <v>1</v>
      </c>
      <c r="C29" s="234" t="s">
        <v>106</v>
      </c>
      <c r="D29" s="64" t="s">
        <v>6</v>
      </c>
      <c r="E29" s="96">
        <f t="shared" si="5"/>
        <v>19</v>
      </c>
      <c r="F29" s="96">
        <v>10</v>
      </c>
      <c r="G29" s="96">
        <v>9</v>
      </c>
      <c r="H29" s="235" t="s">
        <v>26</v>
      </c>
      <c r="I29" s="65">
        <v>65</v>
      </c>
      <c r="J29" s="80"/>
      <c r="K29" s="236"/>
      <c r="L29" s="54">
        <v>22</v>
      </c>
    </row>
    <row r="30" spans="1:19" ht="15.75" customHeight="1" x14ac:dyDescent="0.2">
      <c r="A30" s="660"/>
      <c r="B30" s="51">
        <v>2</v>
      </c>
      <c r="C30" s="35" t="s">
        <v>107</v>
      </c>
      <c r="D30" s="51" t="s">
        <v>6</v>
      </c>
      <c r="E30" s="18">
        <f t="shared" si="5"/>
        <v>20</v>
      </c>
      <c r="F30" s="18">
        <v>8</v>
      </c>
      <c r="G30" s="18">
        <v>12</v>
      </c>
      <c r="H30" s="237" t="s">
        <v>55</v>
      </c>
      <c r="I30" s="35">
        <v>145</v>
      </c>
      <c r="J30" s="69"/>
      <c r="K30" s="238"/>
      <c r="L30" s="54">
        <v>23</v>
      </c>
    </row>
    <row r="31" spans="1:19" x14ac:dyDescent="0.2">
      <c r="A31" s="660"/>
      <c r="B31" s="51">
        <v>3</v>
      </c>
      <c r="C31" s="35" t="s">
        <v>108</v>
      </c>
      <c r="D31" s="70" t="s">
        <v>6</v>
      </c>
      <c r="E31" s="97">
        <f>SUM(F31:G31)</f>
        <v>17</v>
      </c>
      <c r="F31" s="97">
        <v>6</v>
      </c>
      <c r="G31" s="97">
        <v>11</v>
      </c>
      <c r="H31" s="237" t="s">
        <v>25</v>
      </c>
      <c r="I31" s="35">
        <v>75</v>
      </c>
      <c r="J31" s="69"/>
      <c r="K31" s="238"/>
      <c r="L31" s="54">
        <v>24</v>
      </c>
    </row>
    <row r="32" spans="1:19" ht="16.5" customHeight="1" x14ac:dyDescent="0.25">
      <c r="A32" s="660"/>
      <c r="B32" s="51">
        <v>4</v>
      </c>
      <c r="C32" s="239" t="s">
        <v>109</v>
      </c>
      <c r="D32" s="51" t="s">
        <v>6</v>
      </c>
      <c r="E32" s="240">
        <f t="shared" si="5"/>
        <v>21</v>
      </c>
      <c r="F32" s="97">
        <v>15</v>
      </c>
      <c r="G32" s="182">
        <v>6</v>
      </c>
      <c r="H32" s="237" t="s">
        <v>24</v>
      </c>
      <c r="I32" s="35">
        <v>209</v>
      </c>
      <c r="J32" s="70"/>
      <c r="K32" s="241"/>
      <c r="L32" s="54">
        <v>25</v>
      </c>
      <c r="M32" s="58"/>
    </row>
    <row r="33" spans="1:19" ht="15.75" x14ac:dyDescent="0.25">
      <c r="A33" s="660"/>
      <c r="B33" s="71">
        <v>5</v>
      </c>
      <c r="C33" s="239" t="s">
        <v>110</v>
      </c>
      <c r="D33" s="51" t="s">
        <v>6</v>
      </c>
      <c r="E33" s="18">
        <f t="shared" si="5"/>
        <v>20</v>
      </c>
      <c r="F33" s="97">
        <v>14</v>
      </c>
      <c r="G33" s="97">
        <v>6</v>
      </c>
      <c r="H33" s="59" t="s">
        <v>59</v>
      </c>
      <c r="I33" s="35">
        <v>134</v>
      </c>
      <c r="J33" s="69"/>
      <c r="K33" s="241"/>
      <c r="L33" s="54">
        <v>26</v>
      </c>
      <c r="M33" s="58"/>
    </row>
    <row r="34" spans="1:19" ht="17.25" customHeight="1" thickBot="1" x14ac:dyDescent="0.3">
      <c r="A34" s="660"/>
      <c r="B34" s="62">
        <v>6</v>
      </c>
      <c r="C34" s="242" t="s">
        <v>111</v>
      </c>
      <c r="D34" s="50" t="s">
        <v>6</v>
      </c>
      <c r="E34" s="73">
        <f t="shared" si="5"/>
        <v>20</v>
      </c>
      <c r="F34" s="98">
        <v>8</v>
      </c>
      <c r="G34" s="98">
        <v>12</v>
      </c>
      <c r="H34" s="237" t="s">
        <v>41</v>
      </c>
      <c r="I34" s="67">
        <v>132</v>
      </c>
      <c r="J34" s="68"/>
      <c r="K34" s="243"/>
      <c r="L34" s="54">
        <v>27</v>
      </c>
      <c r="M34" s="58"/>
    </row>
    <row r="35" spans="1:19" ht="17.25" customHeight="1" thickTop="1" thickBot="1" x14ac:dyDescent="0.3">
      <c r="A35" s="660"/>
      <c r="B35" s="25">
        <v>7</v>
      </c>
      <c r="C35" s="244" t="s">
        <v>49</v>
      </c>
      <c r="D35" s="21" t="s">
        <v>6</v>
      </c>
      <c r="E35" s="72">
        <f t="shared" si="5"/>
        <v>19</v>
      </c>
      <c r="F35" s="72">
        <v>7</v>
      </c>
      <c r="G35" s="72">
        <v>12</v>
      </c>
      <c r="H35" s="245" t="s">
        <v>45</v>
      </c>
      <c r="I35" s="33">
        <v>145</v>
      </c>
      <c r="J35" s="26"/>
      <c r="K35" s="233"/>
      <c r="L35" s="54">
        <v>28</v>
      </c>
    </row>
    <row r="36" spans="1:19" ht="17.25" customHeight="1" thickTop="1" thickBot="1" x14ac:dyDescent="0.3">
      <c r="A36" s="660"/>
      <c r="B36" s="689" t="s">
        <v>4</v>
      </c>
      <c r="C36" s="689"/>
      <c r="D36" s="690"/>
      <c r="E36" s="246">
        <f>SUM(F36:G36)</f>
        <v>136</v>
      </c>
      <c r="F36" s="246">
        <f>SUM(F29:F35)</f>
        <v>68</v>
      </c>
      <c r="G36" s="246">
        <f>SUM(G29:G35)</f>
        <v>68</v>
      </c>
      <c r="H36" s="88"/>
      <c r="I36" s="89"/>
      <c r="J36" s="90"/>
      <c r="K36" s="14"/>
      <c r="L36" s="54"/>
    </row>
    <row r="37" spans="1:19" ht="16.5" customHeight="1" thickTop="1" x14ac:dyDescent="0.25">
      <c r="A37" s="660"/>
      <c r="B37" s="19">
        <v>1</v>
      </c>
      <c r="C37" s="247" t="s">
        <v>112</v>
      </c>
      <c r="D37" s="50" t="s">
        <v>6</v>
      </c>
      <c r="E37" s="60">
        <f>SUM(F37:G37)</f>
        <v>19</v>
      </c>
      <c r="F37" s="60">
        <v>9</v>
      </c>
      <c r="G37" s="60">
        <v>10</v>
      </c>
      <c r="H37" s="248" t="s">
        <v>18</v>
      </c>
      <c r="I37" s="34">
        <v>203</v>
      </c>
      <c r="J37" s="249"/>
      <c r="K37" s="250"/>
      <c r="L37" s="54">
        <v>29</v>
      </c>
    </row>
    <row r="38" spans="1:19" ht="15.75" customHeight="1" x14ac:dyDescent="0.25">
      <c r="A38" s="660"/>
      <c r="B38" s="16">
        <v>2</v>
      </c>
      <c r="C38" s="251" t="s">
        <v>113</v>
      </c>
      <c r="D38" s="51" t="s">
        <v>6</v>
      </c>
      <c r="E38" s="18">
        <f>SUM(F38:G38)</f>
        <v>21</v>
      </c>
      <c r="F38" s="18">
        <v>10</v>
      </c>
      <c r="G38" s="18">
        <v>11</v>
      </c>
      <c r="H38" s="237" t="s">
        <v>19</v>
      </c>
      <c r="I38" s="35">
        <v>204</v>
      </c>
      <c r="J38" s="252"/>
      <c r="K38" s="253"/>
      <c r="L38" s="54">
        <v>30</v>
      </c>
    </row>
    <row r="39" spans="1:19" ht="15.75" customHeight="1" x14ac:dyDescent="0.25">
      <c r="A39" s="660"/>
      <c r="B39" s="19">
        <v>3</v>
      </c>
      <c r="C39" s="254" t="s">
        <v>114</v>
      </c>
      <c r="D39" s="50" t="s">
        <v>6</v>
      </c>
      <c r="E39" s="17">
        <f>SUM(F39:G39)</f>
        <v>15</v>
      </c>
      <c r="F39" s="17">
        <v>4</v>
      </c>
      <c r="G39" s="17">
        <v>11</v>
      </c>
      <c r="H39" s="255" t="s">
        <v>35</v>
      </c>
      <c r="I39" s="36">
        <v>227</v>
      </c>
      <c r="J39" s="256"/>
      <c r="K39" s="714" t="s">
        <v>115</v>
      </c>
      <c r="L39" s="54">
        <v>31</v>
      </c>
    </row>
    <row r="40" spans="1:19" ht="15.75" customHeight="1" x14ac:dyDescent="0.25">
      <c r="A40" s="660"/>
      <c r="B40" s="27">
        <v>4</v>
      </c>
      <c r="C40" s="257" t="s">
        <v>50</v>
      </c>
      <c r="D40" s="49" t="s">
        <v>6</v>
      </c>
      <c r="E40" s="28">
        <f t="shared" ref="E40:E41" si="6">SUM(F40:G40)</f>
        <v>18</v>
      </c>
      <c r="F40" s="28">
        <v>10</v>
      </c>
      <c r="G40" s="28">
        <v>8</v>
      </c>
      <c r="H40" s="237" t="s">
        <v>40</v>
      </c>
      <c r="I40" s="37">
        <v>146</v>
      </c>
      <c r="J40" s="70"/>
      <c r="K40" s="714"/>
      <c r="L40" s="54">
        <v>32</v>
      </c>
      <c r="N40" s="59"/>
    </row>
    <row r="41" spans="1:19" ht="15.75" customHeight="1" thickBot="1" x14ac:dyDescent="0.3">
      <c r="A41" s="660"/>
      <c r="B41" s="63">
        <v>5</v>
      </c>
      <c r="C41" s="258" t="s">
        <v>116</v>
      </c>
      <c r="D41" s="52" t="s">
        <v>6</v>
      </c>
      <c r="E41" s="94">
        <f t="shared" si="6"/>
        <v>20</v>
      </c>
      <c r="F41" s="94">
        <v>10</v>
      </c>
      <c r="G41" s="94">
        <v>10</v>
      </c>
      <c r="H41" s="259" t="s">
        <v>21</v>
      </c>
      <c r="I41" s="45">
        <v>226</v>
      </c>
      <c r="J41" s="70"/>
      <c r="K41" s="714"/>
      <c r="L41" s="54">
        <v>33</v>
      </c>
    </row>
    <row r="42" spans="1:19" ht="17.25" customHeight="1" thickTop="1" thickBot="1" x14ac:dyDescent="0.3">
      <c r="A42" s="660"/>
      <c r="B42" s="694" t="s">
        <v>4</v>
      </c>
      <c r="C42" s="695"/>
      <c r="D42" s="695"/>
      <c r="E42" s="260">
        <f>SUM(F42:G42)</f>
        <v>93</v>
      </c>
      <c r="F42" s="260">
        <f>SUM(F37:F41)</f>
        <v>43</v>
      </c>
      <c r="G42" s="260">
        <f>SUM(G37:G41)</f>
        <v>50</v>
      </c>
      <c r="H42" s="715"/>
      <c r="I42" s="716"/>
      <c r="J42" s="716"/>
      <c r="K42" s="717"/>
      <c r="L42" s="5"/>
    </row>
    <row r="43" spans="1:19" ht="15.75" customHeight="1" thickTop="1" x14ac:dyDescent="0.25">
      <c r="A43" s="660"/>
      <c r="B43" s="261">
        <v>1</v>
      </c>
      <c r="C43" s="262" t="s">
        <v>117</v>
      </c>
      <c r="D43" s="263" t="s">
        <v>6</v>
      </c>
      <c r="E43" s="60">
        <f t="shared" ref="E43:E47" si="7">SUM(F43:G43)</f>
        <v>21</v>
      </c>
      <c r="F43" s="60">
        <v>8</v>
      </c>
      <c r="G43" s="60">
        <v>13</v>
      </c>
      <c r="H43" s="264" t="s">
        <v>118</v>
      </c>
      <c r="I43" s="36">
        <v>204</v>
      </c>
      <c r="J43" s="265"/>
      <c r="K43" s="266"/>
      <c r="L43" s="54">
        <v>34</v>
      </c>
    </row>
    <row r="44" spans="1:19" ht="15.75" customHeight="1" x14ac:dyDescent="0.25">
      <c r="A44" s="660"/>
      <c r="B44" s="267">
        <v>2</v>
      </c>
      <c r="C44" s="268" t="s">
        <v>119</v>
      </c>
      <c r="D44" s="51" t="s">
        <v>6</v>
      </c>
      <c r="E44" s="18">
        <f t="shared" si="7"/>
        <v>22</v>
      </c>
      <c r="F44" s="18">
        <v>11</v>
      </c>
      <c r="G44" s="18">
        <v>11</v>
      </c>
      <c r="H44" s="237" t="s">
        <v>120</v>
      </c>
      <c r="I44" s="269">
        <v>205</v>
      </c>
      <c r="J44" s="70"/>
      <c r="K44" s="238"/>
      <c r="L44" s="54">
        <v>35</v>
      </c>
      <c r="P44" s="5"/>
      <c r="S44" s="270"/>
    </row>
    <row r="45" spans="1:19" ht="15.75" customHeight="1" x14ac:dyDescent="0.25">
      <c r="A45" s="660"/>
      <c r="B45" s="271">
        <v>3</v>
      </c>
      <c r="C45" s="247" t="s">
        <v>121</v>
      </c>
      <c r="D45" s="50" t="s">
        <v>6</v>
      </c>
      <c r="E45" s="18">
        <f t="shared" si="7"/>
        <v>22</v>
      </c>
      <c r="F45" s="17">
        <v>12</v>
      </c>
      <c r="G45" s="17">
        <v>10</v>
      </c>
      <c r="H45" s="264" t="s">
        <v>122</v>
      </c>
      <c r="I45" s="36">
        <v>213</v>
      </c>
      <c r="J45" s="92"/>
      <c r="K45" s="266"/>
      <c r="L45" s="54">
        <v>36</v>
      </c>
      <c r="S45" s="270"/>
    </row>
    <row r="46" spans="1:19" ht="16.5" thickBot="1" x14ac:dyDescent="0.3">
      <c r="A46" s="660"/>
      <c r="B46" s="272">
        <v>4</v>
      </c>
      <c r="C46" s="273" t="s">
        <v>123</v>
      </c>
      <c r="D46" s="49" t="s">
        <v>6</v>
      </c>
      <c r="E46" s="73">
        <f t="shared" si="7"/>
        <v>22</v>
      </c>
      <c r="F46" s="28">
        <v>10</v>
      </c>
      <c r="G46" s="28">
        <v>12</v>
      </c>
      <c r="H46" s="255" t="s">
        <v>124</v>
      </c>
      <c r="I46" s="37">
        <v>211</v>
      </c>
      <c r="J46" s="119"/>
      <c r="K46" s="274"/>
      <c r="L46" s="54">
        <v>37</v>
      </c>
      <c r="N46" s="5"/>
      <c r="S46" s="270"/>
    </row>
    <row r="47" spans="1:19" ht="16.5" customHeight="1" thickTop="1" thickBot="1" x14ac:dyDescent="0.3">
      <c r="A47" s="660"/>
      <c r="B47" s="679" t="s">
        <v>4</v>
      </c>
      <c r="C47" s="679"/>
      <c r="D47" s="679"/>
      <c r="E47" s="275">
        <f t="shared" si="7"/>
        <v>87</v>
      </c>
      <c r="F47" s="246">
        <f>SUM(F43:F46)</f>
        <v>41</v>
      </c>
      <c r="G47" s="246">
        <f>SUM(G43:G46)</f>
        <v>46</v>
      </c>
      <c r="H47" s="718"/>
      <c r="I47" s="719"/>
      <c r="J47" s="720"/>
      <c r="K47" s="721"/>
      <c r="L47" s="5"/>
    </row>
    <row r="48" spans="1:19" ht="17.25" thickTop="1" thickBot="1" x14ac:dyDescent="0.3">
      <c r="A48" s="30"/>
      <c r="B48" s="696" t="s">
        <v>13</v>
      </c>
      <c r="C48" s="697"/>
      <c r="D48" s="698"/>
      <c r="E48" s="7">
        <f>SUM(F48:G48)</f>
        <v>763</v>
      </c>
      <c r="F48" s="7">
        <f>SUM(F7,F12,F17,F20,F28,F36,F42,F47)</f>
        <v>382</v>
      </c>
      <c r="G48" s="7">
        <f>SUM(G7,G12,G17,G20,G28,G36,G42,G47,)</f>
        <v>381</v>
      </c>
      <c r="H48" s="38"/>
      <c r="I48" s="43"/>
      <c r="J48" s="9"/>
      <c r="K48" s="8"/>
    </row>
    <row r="49" spans="2:12" ht="15.75" thickTop="1" x14ac:dyDescent="0.2">
      <c r="D49" s="53"/>
      <c r="E49" s="41"/>
    </row>
    <row r="50" spans="2:12" ht="23.25" hidden="1" x14ac:dyDescent="0.35">
      <c r="E50" s="658" t="s">
        <v>12</v>
      </c>
      <c r="F50" s="658"/>
      <c r="G50" s="658"/>
      <c r="H50" s="40">
        <f>SUM(E28,E36,E41)</f>
        <v>289</v>
      </c>
      <c r="I50" s="44"/>
    </row>
    <row r="51" spans="2:12" ht="23.25" x14ac:dyDescent="0.35">
      <c r="E51" s="670" t="s">
        <v>12</v>
      </c>
      <c r="F51" s="670"/>
      <c r="G51" s="670"/>
      <c r="H51" s="55">
        <f>SUM(E7,E12,E17,)</f>
        <v>270</v>
      </c>
      <c r="I51" s="44"/>
    </row>
    <row r="52" spans="2:12" ht="24.75" customHeight="1" x14ac:dyDescent="0.35">
      <c r="E52" s="670" t="s">
        <v>15</v>
      </c>
      <c r="F52" s="670"/>
      <c r="G52" s="670"/>
      <c r="H52" s="56">
        <v>12</v>
      </c>
      <c r="I52" s="659"/>
      <c r="J52" s="660"/>
    </row>
    <row r="53" spans="2:12" ht="23.25" x14ac:dyDescent="0.35">
      <c r="E53" s="661" t="s">
        <v>17</v>
      </c>
      <c r="F53" s="661"/>
      <c r="G53" s="661"/>
      <c r="H53" s="57">
        <f>SUM(E20,E28,E36,E42,E47)</f>
        <v>493</v>
      </c>
    </row>
    <row r="54" spans="2:12" ht="15.75" x14ac:dyDescent="0.2">
      <c r="G54" s="662" t="s">
        <v>33</v>
      </c>
      <c r="H54" s="664"/>
      <c r="I54" s="46">
        <f>E48</f>
        <v>763</v>
      </c>
    </row>
    <row r="55" spans="2:12" ht="15.75" x14ac:dyDescent="0.2">
      <c r="G55" s="662" t="s">
        <v>37</v>
      </c>
      <c r="H55" s="664"/>
      <c r="I55" s="46">
        <f>SUM(E7,E12,E17,E20,E28,)</f>
        <v>447</v>
      </c>
    </row>
    <row r="56" spans="2:12" ht="15.75" x14ac:dyDescent="0.2">
      <c r="G56" s="666" t="s">
        <v>20</v>
      </c>
      <c r="H56" s="664"/>
      <c r="I56" s="47">
        <f>SUM(E7,E12,E17,)</f>
        <v>270</v>
      </c>
    </row>
    <row r="57" spans="2:12" ht="19.5" customHeight="1" x14ac:dyDescent="0.2">
      <c r="B57" t="s">
        <v>22</v>
      </c>
      <c r="G57" s="668" t="s">
        <v>34</v>
      </c>
      <c r="H57" s="664"/>
      <c r="I57" s="48">
        <f>SUM(E20,E28,E36,E42,E47,)</f>
        <v>493</v>
      </c>
      <c r="L57" s="5"/>
    </row>
    <row r="58" spans="2:12" ht="19.5" customHeight="1" x14ac:dyDescent="0.2">
      <c r="C58" s="59" t="s">
        <v>125</v>
      </c>
      <c r="G58" s="29"/>
      <c r="H58" s="162"/>
      <c r="I58" s="48"/>
      <c r="L58" s="5"/>
    </row>
    <row r="59" spans="2:12" ht="18" x14ac:dyDescent="0.25">
      <c r="H59" s="74" t="s">
        <v>126</v>
      </c>
      <c r="I59" s="75">
        <f>SUM(E27,E35,)</f>
        <v>37</v>
      </c>
    </row>
    <row r="60" spans="2:12" ht="18" x14ac:dyDescent="0.25">
      <c r="H60" s="78"/>
      <c r="I60" s="79"/>
    </row>
    <row r="61" spans="2:12" ht="18" x14ac:dyDescent="0.25">
      <c r="H61" s="76" t="s">
        <v>27</v>
      </c>
      <c r="I61" s="77">
        <f>SUM(E7,E12,E17,E20,E28,)</f>
        <v>447</v>
      </c>
    </row>
  </sheetData>
  <mergeCells count="29">
    <mergeCell ref="E53:G53"/>
    <mergeCell ref="G54:H54"/>
    <mergeCell ref="G55:H55"/>
    <mergeCell ref="G56:H56"/>
    <mergeCell ref="G57:H57"/>
    <mergeCell ref="B48:D48"/>
    <mergeCell ref="E50:G50"/>
    <mergeCell ref="E51:G51"/>
    <mergeCell ref="E52:G52"/>
    <mergeCell ref="I52:J52"/>
    <mergeCell ref="A18:A47"/>
    <mergeCell ref="K18:K19"/>
    <mergeCell ref="B20:D20"/>
    <mergeCell ref="K21:K24"/>
    <mergeCell ref="B28:D28"/>
    <mergeCell ref="B36:D36"/>
    <mergeCell ref="K39:K41"/>
    <mergeCell ref="B42:D42"/>
    <mergeCell ref="H42:K42"/>
    <mergeCell ref="B47:D47"/>
    <mergeCell ref="H47:K47"/>
    <mergeCell ref="A1:K1"/>
    <mergeCell ref="A3:A17"/>
    <mergeCell ref="K3:K7"/>
    <mergeCell ref="B7:D7"/>
    <mergeCell ref="K8:K12"/>
    <mergeCell ref="B12:D12"/>
    <mergeCell ref="K13:K17"/>
    <mergeCell ref="B17:D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1</vt:i4>
      </vt:variant>
    </vt:vector>
  </HeadingPairs>
  <TitlesOfParts>
    <vt:vector size="6" baseType="lpstr">
      <vt:lpstr>2024_2025</vt:lpstr>
      <vt:lpstr>2023_2024</vt:lpstr>
      <vt:lpstr>2022_2023</vt:lpstr>
      <vt:lpstr>2020_2021</vt:lpstr>
      <vt:lpstr>2019_2020</vt:lpstr>
      <vt:lpstr>'2023_2024'!Obszar_wydruku</vt:lpstr>
    </vt:vector>
  </TitlesOfParts>
  <Company>SZKOŁA PODSTAWOWA NR1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kadry</dc:creator>
  <cp:lastModifiedBy>Beata Łączyńska</cp:lastModifiedBy>
  <cp:lastPrinted>2025-08-29T11:08:12Z</cp:lastPrinted>
  <dcterms:created xsi:type="dcterms:W3CDTF">2009-04-16T15:34:11Z</dcterms:created>
  <dcterms:modified xsi:type="dcterms:W3CDTF">2025-09-15T11:50:18Z</dcterms:modified>
</cp:coreProperties>
</file>